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frhome\home$\papai\Dokumenty\_1NPO\@@@@Konsolidace\02_Excel\"/>
    </mc:Choice>
  </mc:AlternateContent>
  <xr:revisionPtr revIDLastSave="0" documentId="13_ncr:1_{F1FAD423-7DBD-4B65-A725-258D3057768F}" xr6:coauthVersionLast="36" xr6:coauthVersionMax="47" xr10:uidLastSave="{00000000-0000-0000-0000-000000000000}"/>
  <bookViews>
    <workbookView xWindow="0" yWindow="0" windowWidth="21570" windowHeight="6780" tabRatio="865" activeTab="3" xr2:uid="{00000000-000D-0000-FFFF-FFFF00000000}"/>
  </bookViews>
  <sheets>
    <sheet name="Components" sheetId="38" r:id="rId1"/>
    <sheet name="Measures" sheetId="39" r:id="rId2"/>
    <sheet name="T1 Milestones&amp;Targets" sheetId="40" r:id="rId3"/>
    <sheet name="T2 Green Digital &amp; Costs" sheetId="41" r:id="rId4"/>
    <sheet name="T3a Impact (qualitative)" sheetId="8" state="hidden" r:id="rId5"/>
    <sheet name="T3b Impact (quantitative)" sheetId="11" state="hidden" r:id="rId6"/>
    <sheet name="T4a Investment baseline Input" sheetId="12" state="hidden" r:id="rId7"/>
    <sheet name="T4b Investment baseline Display" sheetId="13" state="hidden"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4" i="41" l="1"/>
  <c r="E162" i="41" s="1"/>
  <c r="L17" i="13" l="1"/>
  <c r="K17" i="13"/>
  <c r="J17" i="13"/>
  <c r="I17" i="13"/>
  <c r="H17" i="13"/>
  <c r="G17" i="13"/>
  <c r="F17" i="13"/>
  <c r="D17" i="13"/>
  <c r="C17" i="13"/>
  <c r="B17" i="13"/>
  <c r="L15" i="13"/>
  <c r="K15" i="13"/>
  <c r="J15" i="13"/>
  <c r="I15" i="13"/>
  <c r="H15" i="13"/>
  <c r="G15" i="13"/>
  <c r="F15" i="13"/>
  <c r="L13" i="13"/>
  <c r="K13" i="13"/>
  <c r="J13" i="13"/>
  <c r="I13" i="13"/>
  <c r="H13" i="13"/>
  <c r="G13" i="13"/>
  <c r="F13" i="13"/>
  <c r="L12" i="13"/>
  <c r="K12" i="13"/>
  <c r="J12" i="13"/>
  <c r="I12" i="13"/>
  <c r="H12" i="13"/>
  <c r="G12" i="13"/>
  <c r="F12" i="13"/>
  <c r="L11" i="13"/>
  <c r="K11" i="13"/>
  <c r="J11" i="13"/>
  <c r="I11" i="13"/>
  <c r="H11" i="13"/>
  <c r="G11" i="13"/>
  <c r="F11" i="13"/>
  <c r="L10" i="13"/>
  <c r="K10" i="13"/>
  <c r="J10" i="13"/>
  <c r="I10" i="13"/>
  <c r="H10" i="13"/>
  <c r="G10" i="13"/>
  <c r="F10" i="13"/>
  <c r="L9" i="13"/>
  <c r="K9" i="13"/>
  <c r="J9" i="13"/>
  <c r="I9" i="13"/>
  <c r="H9" i="13"/>
  <c r="G9" i="13"/>
  <c r="F9" i="13"/>
  <c r="L8" i="13"/>
  <c r="K8" i="13"/>
  <c r="J8" i="13"/>
  <c r="I8" i="13"/>
  <c r="H8" i="13"/>
  <c r="G8" i="13"/>
  <c r="F8" i="13"/>
  <c r="L7" i="13"/>
  <c r="K7" i="13"/>
  <c r="J7" i="13"/>
  <c r="I7" i="13"/>
  <c r="H7" i="13"/>
  <c r="G7" i="13"/>
  <c r="F7" i="13"/>
  <c r="L6" i="13"/>
  <c r="K6" i="13"/>
  <c r="J6" i="13"/>
  <c r="I6" i="13"/>
  <c r="H6" i="13"/>
  <c r="G6" i="13"/>
  <c r="F6" i="13"/>
  <c r="L5" i="13"/>
  <c r="K5" i="13"/>
  <c r="J5" i="13"/>
  <c r="I5" i="13"/>
  <c r="H5" i="13"/>
  <c r="G5" i="13"/>
  <c r="F5" i="13"/>
  <c r="L4" i="13"/>
  <c r="K4" i="13"/>
  <c r="J4" i="13"/>
  <c r="I4" i="13"/>
  <c r="H4" i="13"/>
  <c r="G4" i="13"/>
  <c r="F4" i="13"/>
  <c r="E17" i="13" l="1"/>
  <c r="M13" i="13"/>
  <c r="M12" i="13"/>
  <c r="M11" i="13"/>
  <c r="M10" i="13"/>
  <c r="M9" i="13"/>
  <c r="M8" i="13"/>
  <c r="M7" i="13"/>
  <c r="M6" i="13"/>
  <c r="M5" i="13"/>
  <c r="L14" i="13"/>
  <c r="L16" i="13" s="1"/>
  <c r="K14" i="13"/>
  <c r="K16" i="13" s="1"/>
  <c r="J14" i="13"/>
  <c r="J16" i="13" s="1"/>
  <c r="H14" i="13"/>
  <c r="H16" i="13" s="1"/>
  <c r="G14" i="13"/>
  <c r="M4" i="13"/>
  <c r="D76" i="12"/>
  <c r="D13" i="13" s="1"/>
  <c r="C76" i="12"/>
  <c r="C13" i="13" s="1"/>
  <c r="B76" i="12"/>
  <c r="B13" i="13" s="1"/>
  <c r="D67" i="12"/>
  <c r="D12" i="13" s="1"/>
  <c r="C67" i="12"/>
  <c r="C12" i="13" s="1"/>
  <c r="B67" i="12"/>
  <c r="B12" i="13" s="1"/>
  <c r="D60" i="12"/>
  <c r="D11" i="13" s="1"/>
  <c r="C60" i="12"/>
  <c r="C11" i="13" s="1"/>
  <c r="B60" i="12"/>
  <c r="B11" i="13" s="1"/>
  <c r="D53" i="12"/>
  <c r="D10" i="13" s="1"/>
  <c r="C53" i="12"/>
  <c r="C10" i="13" s="1"/>
  <c r="B53" i="12"/>
  <c r="B10" i="13" s="1"/>
  <c r="D46" i="12"/>
  <c r="D9" i="13" s="1"/>
  <c r="C46" i="12"/>
  <c r="C9" i="13" s="1"/>
  <c r="B46" i="12"/>
  <c r="B9" i="13" s="1"/>
  <c r="D39" i="12"/>
  <c r="D8" i="13" s="1"/>
  <c r="C39" i="12"/>
  <c r="C8" i="13" s="1"/>
  <c r="B39" i="12"/>
  <c r="B8" i="13" s="1"/>
  <c r="D29" i="12"/>
  <c r="D7" i="13" s="1"/>
  <c r="C29" i="12"/>
  <c r="C7" i="13" s="1"/>
  <c r="B29" i="12"/>
  <c r="B7" i="13" s="1"/>
  <c r="D22" i="12"/>
  <c r="D6" i="13" s="1"/>
  <c r="C22" i="12"/>
  <c r="C6" i="13" s="1"/>
  <c r="B22" i="12"/>
  <c r="B6" i="13" s="1"/>
  <c r="D16" i="12"/>
  <c r="D5" i="13" s="1"/>
  <c r="C16" i="12"/>
  <c r="B16" i="12"/>
  <c r="B5" i="13" s="1"/>
  <c r="D7" i="12"/>
  <c r="C7" i="12"/>
  <c r="C4" i="13" s="1"/>
  <c r="B7" i="12"/>
  <c r="B4" i="13" s="1"/>
  <c r="K6" i="12"/>
  <c r="J6" i="12"/>
  <c r="I6" i="12"/>
  <c r="H6" i="12"/>
  <c r="G6" i="12"/>
  <c r="F6" i="12"/>
  <c r="E6" i="12"/>
  <c r="B6" i="12"/>
  <c r="D6" i="12" l="1"/>
  <c r="D4" i="13"/>
  <c r="C6" i="12"/>
  <c r="C5" i="13"/>
  <c r="C14" i="13" s="1"/>
  <c r="C16" i="13" s="1"/>
  <c r="E6" i="13"/>
  <c r="E8" i="13"/>
  <c r="E10" i="13"/>
  <c r="E12" i="13"/>
  <c r="C18" i="13"/>
  <c r="M17" i="13"/>
  <c r="I14" i="13"/>
  <c r="I16" i="13" s="1"/>
  <c r="I18" i="13" s="1"/>
  <c r="E5" i="13"/>
  <c r="E7" i="13"/>
  <c r="E9" i="13"/>
  <c r="E11" i="13"/>
  <c r="E13" i="13"/>
  <c r="M15" i="13"/>
  <c r="K18" i="13"/>
  <c r="J18" i="13"/>
  <c r="M14" i="13"/>
  <c r="G16" i="13"/>
  <c r="G18" i="13" s="1"/>
  <c r="L18" i="13"/>
  <c r="B14" i="13"/>
  <c r="F14" i="13"/>
  <c r="F16" i="13" s="1"/>
  <c r="F18" i="13" s="1"/>
  <c r="H18" i="13"/>
  <c r="D14" i="13" l="1"/>
  <c r="D16" i="13" s="1"/>
  <c r="D18" i="13" s="1"/>
  <c r="E4" i="13"/>
  <c r="M18" i="13"/>
  <c r="M16" i="13"/>
  <c r="E14" i="13"/>
  <c r="E16" i="13" s="1"/>
  <c r="E18" i="13" s="1"/>
  <c r="B16" i="13"/>
  <c r="B18" i="13" s="1"/>
</calcChain>
</file>

<file path=xl/sharedStrings.xml><?xml version="1.0" encoding="utf-8"?>
<sst xmlns="http://schemas.openxmlformats.org/spreadsheetml/2006/main" count="8775" uniqueCount="3050">
  <si>
    <t>Sequential Number</t>
  </si>
  <si>
    <t>Component  Name</t>
  </si>
  <si>
    <t>1.1 Digital services to citizens and businesses</t>
  </si>
  <si>
    <t>1.2 Digital public administration systems</t>
  </si>
  <si>
    <t>1.3 High capacity digital networks</t>
  </si>
  <si>
    <t>1.4 Digital economy and society, innovative start-ups and new technologies</t>
  </si>
  <si>
    <t>1.5 Digital transformation of enterprises</t>
  </si>
  <si>
    <t>1.6 Acceleration and digitalisation of the building process</t>
  </si>
  <si>
    <t>2.1 Sustainable transport</t>
  </si>
  <si>
    <t>2.2 Reducing energy consumption in the public sector</t>
  </si>
  <si>
    <t>2.3 Transition to cleaner energy sources</t>
  </si>
  <si>
    <t>2.4 Clean mobility</t>
  </si>
  <si>
    <t>2.5 Building renovation and air protection</t>
  </si>
  <si>
    <t>2.6 Nature protection and adaptation to climate change</t>
  </si>
  <si>
    <t>2.7 Circular economy, recycling and industrial water</t>
  </si>
  <si>
    <t>2.8 Brownfields revitalisation</t>
  </si>
  <si>
    <t>2.9 Promotion of biodiversity and fight against drought</t>
  </si>
  <si>
    <t>3.1 Innovation in education in the context of digitalisation</t>
  </si>
  <si>
    <t>3.2 Adaptation of school programmes</t>
  </si>
  <si>
    <t>3.3 Modernisation of employment services and labour market development</t>
  </si>
  <si>
    <t>4.2 New quasi-equity instruments for the promotion of entrepreneurship and development of Czech-Moravian Guarantee and Development Bank (ČMZRB) as a National Development Bank</t>
  </si>
  <si>
    <t>4.3 Anti-corruption reforms</t>
  </si>
  <si>
    <t>4.4 Enhancing the efficiency of public administration</t>
  </si>
  <si>
    <t>4.5 Development of the cultural and creative sector</t>
  </si>
  <si>
    <t>5.1 Excellent research and development in the health sector</t>
  </si>
  <si>
    <t>5.2 Support for research and development in companies and introduction of innovations into business practice</t>
  </si>
  <si>
    <t>6.1 Increasing resilience of the health system</t>
  </si>
  <si>
    <t>6.2 The national plan to strengthen oncological prevention and care</t>
  </si>
  <si>
    <t>4.1 Systemic support for public investment</t>
  </si>
  <si>
    <t>Component Reference</t>
  </si>
  <si>
    <t>Reform / Investment</t>
  </si>
  <si>
    <t xml:space="preserve">Measure -Short title </t>
  </si>
  <si>
    <t>Is this a 
sub-measure for green and digital tagging?
(Yes or leave empty)</t>
  </si>
  <si>
    <t>1 - 1.1 Digital services to citizens and businesses</t>
  </si>
  <si>
    <t>Investment</t>
  </si>
  <si>
    <t>1.1.1 Digital services for end-users</t>
  </si>
  <si>
    <t>Yes</t>
  </si>
  <si>
    <t>1.1.2 Development of open data and public data fund</t>
  </si>
  <si>
    <t>Reform</t>
  </si>
  <si>
    <t>1.1.3 Conditions for quality data pool management and ensuring controlled data access</t>
  </si>
  <si>
    <t>1.1.4 eHealth services</t>
  </si>
  <si>
    <t>1.1.5 Digital services for justice</t>
  </si>
  <si>
    <t>2 - 1.2 Digital public administration systems</t>
  </si>
  <si>
    <t>1.2.1 Developing and improving individual information systems</t>
  </si>
  <si>
    <t>1.2.2 Developing of core registers and facilities for eGovernment</t>
  </si>
  <si>
    <t>1.2.3 Cybersecurity</t>
  </si>
  <si>
    <t>1.2.4 Centers of competence for supporting eGovernment, Cybersecurity and eHealth</t>
  </si>
  <si>
    <t>1.2.5 Developing systems supporting the digitalisation of health</t>
  </si>
  <si>
    <t>1.2.6 Creating the conditions for digital justice</t>
  </si>
  <si>
    <t>3 - 1.3 High capacity digital networks</t>
  </si>
  <si>
    <t>1.3.1 Improving the environment for the deployment of electronic communication networks</t>
  </si>
  <si>
    <t>1.3.2 Supporting the development of the 5G ecosystem</t>
  </si>
  <si>
    <t>1.3.3 Building high-capacity connections</t>
  </si>
  <si>
    <t>1.3.4 Covering 5G corridors and promoting the development of 5G</t>
  </si>
  <si>
    <t>1.3.5 Supporting the development of 5G mobile infrastructure in rural investment-intensive white areas</t>
  </si>
  <si>
    <t>1.3.6 Scientific research activities related to the development of 5G networks and services</t>
  </si>
  <si>
    <t>4 - 1.4 Digital economy and society, innovative start-ups and new technologies</t>
  </si>
  <si>
    <t>1.4.1 Institutional reform of the coordination and support system for digital transformation of economy (incl. RIS 3)</t>
  </si>
  <si>
    <t>1.4.1.1 European Centre of Excellence in AI “for Citizens’ Safety and Security”</t>
  </si>
  <si>
    <t>1.4.1.2 European Digital Media Observatory Hub (EDMO)</t>
  </si>
  <si>
    <t>1.4.1.3 Transfer of foreign best practices and know-how for digital transformation, monitoring and research on the socio-economic effects of the crisis (Samuel Neaman Institute)</t>
  </si>
  <si>
    <t>1.4.1.4 SME Management Training Platform for post-COVID-19 Digital Transformation</t>
  </si>
  <si>
    <t>1.4.1.5 European Blockchain Services Infrastructure (EBSI) – DLT bonds for SME financing</t>
  </si>
  <si>
    <t>1.4.1.6 5G Demonstrative application projects for cities and industrial areas</t>
  </si>
  <si>
    <t>1.4.2 Institutional support for start-ups – EU Startup Nations Standards</t>
  </si>
  <si>
    <t>1.4.2.1 Czech Rise-Up programme</t>
  </si>
  <si>
    <t>1.4.2.2 Fostering entrepreneurship and innovative firms</t>
  </si>
  <si>
    <t>1.4.2.3 Pilot co-investment funds for the development of pre-seed investments, strategic technologies and university spin-offs within the framework of European Centres of Excellence</t>
  </si>
  <si>
    <t>1.4.2.4 Internationalisation of start-ups</t>
  </si>
  <si>
    <t>1.4.2.5 Regulatory sandboxes in line with EU priorities</t>
  </si>
  <si>
    <t>1.4.3 Joint Strategic Technologies Support and Certification Group with the Strategic Technologies Board</t>
  </si>
  <si>
    <t>1.4.3.1 Building quantum communication infrastructure</t>
  </si>
  <si>
    <t>1.4.3.2 Support to R &amp; I in aviation industry</t>
  </si>
  <si>
    <t>5 - 1.5 Digital transformation of enterprises</t>
  </si>
  <si>
    <t>1.5.1 Creation of Platform for the digitisation of the economy</t>
  </si>
  <si>
    <t>1.5.1.1 European and national Digital Innovation Hubs</t>
  </si>
  <si>
    <t>1.5.1.2 European Reference Testing and Experimentation facility</t>
  </si>
  <si>
    <t>1.5.1.3 Digital transformation of manufacturing and non-production companies and increase of their resilience</t>
  </si>
  <si>
    <t>6 - 1.6 Acceleration and digitalisation of the building process</t>
  </si>
  <si>
    <t>1.6.1 Implementation of the new Building Act into practice</t>
  </si>
  <si>
    <t>1.6.2 Creation of a new central information system (“AIS”)</t>
  </si>
  <si>
    <t>1.6.3 Development and use of public administration data in spatial planning</t>
  </si>
  <si>
    <t>1.6.4 Reaping the Full Benefits of Digitising Building Control</t>
  </si>
  <si>
    <t>7 - 2.1 Sustainable transport</t>
  </si>
  <si>
    <t>2.1.0 Creating alternatives to energy and space-intensive road transport</t>
  </si>
  <si>
    <t/>
  </si>
  <si>
    <t>2.1.1 New technologies and digitisation on railway infrastructure</t>
  </si>
  <si>
    <t>2.1.1.1 ERTMS, new railway infrastructure management technologies</t>
  </si>
  <si>
    <t>2.1.2 Electrification of railways</t>
  </si>
  <si>
    <t>2.1.2.1 Electrification of railways</t>
  </si>
  <si>
    <t>2.1.2.2 Capacity of traction supply system</t>
  </si>
  <si>
    <t>2.1.3 Improving the environment (railway infrastructure support)</t>
  </si>
  <si>
    <t>2.1.3.1 Modernization of railway tracks</t>
  </si>
  <si>
    <t>2.1.3.2 Modernization of railway stations</t>
  </si>
  <si>
    <t>2.1.3.3 Railway station buildings – reducing energy consumption, increasing comfort for passengers</t>
  </si>
  <si>
    <t>2.1.4 Road and rail safety (railway crossings, bridges and tunnels, cycle paths and barrier-free routes)</t>
  </si>
  <si>
    <t>2.1.4.1 Increasing safety at railway crossings</t>
  </si>
  <si>
    <t>2.1.4.2 Construction objects</t>
  </si>
  <si>
    <t>2.1.4.3 Protection of vulnerable road users (cyclists, pedestrians)</t>
  </si>
  <si>
    <t>8 - 2.2 Reducing energy consumption in the public sector</t>
  </si>
  <si>
    <t>2.2.1 Improving the energy performance of state buildings</t>
  </si>
  <si>
    <t>2.2.2 Improving the energy performance of public lighting systems</t>
  </si>
  <si>
    <t>2.2.3 Improving the energy performance of public buildings</t>
  </si>
  <si>
    <t>9 - 2.3 Transition to cleaner energy sources</t>
  </si>
  <si>
    <t>2.3.0.1 Preparation of an assessment of decarbonisation of district heating in Czechia</t>
  </si>
  <si>
    <t>2.3.0.2 Preparation of an assessment of the trajectories of sustainable use of bioenergy and supply of biomass in Czechia</t>
  </si>
  <si>
    <t>2.3.1 Development of new photovoltaic energy sources</t>
  </si>
  <si>
    <t>2.3.2 Modernisation of distribution of heat in district heating systems</t>
  </si>
  <si>
    <t>10 - 2.4 Clean mobility</t>
  </si>
  <si>
    <t>2.4.1.1 Building infrastructure for public transport in the city of Prague</t>
  </si>
  <si>
    <t>2.4.1.2 Building infrastructure – Recharging points for private companies</t>
  </si>
  <si>
    <t>2.4.1.3 Building infrastructure – Recharging points for residential buildings</t>
  </si>
  <si>
    <t>2.4.2.1 Aid for purchase of vehicles – vehicles (electric, H2, bikes) for private companies</t>
  </si>
  <si>
    <t>2.4.2.2 Aid for purchase of vehicles (electric, H2) and infrastructure for municipalities, regions, state administration and other public entities</t>
  </si>
  <si>
    <t>2.4.2.3 Aid for purchase of vehicles (battery trolleybuses and low-floor tramways) for public transport in the city of Prague</t>
  </si>
  <si>
    <t>11 - 2.5 Building renovation and air protection</t>
  </si>
  <si>
    <t>2.5.0 Reforms in the fields of: renovation wave, development of RES, energy communities</t>
  </si>
  <si>
    <t>2.5.0.1 Renovation wave in the household sector</t>
  </si>
  <si>
    <t>2.5.0.2 Support for energy communities</t>
  </si>
  <si>
    <t>2.5.1 Renovation and revitalisation of buildings for energy savings</t>
  </si>
  <si>
    <t>2.5.2 Support exchanges of non-compliant heat generators and installing renewable energy sources</t>
  </si>
  <si>
    <t>2.5.3 Pre-project preparation and awarness-rising</t>
  </si>
  <si>
    <t>12 - 2.6 Nature protection and adaptation to climate change</t>
  </si>
  <si>
    <t>2.6.1 Flood protection</t>
  </si>
  <si>
    <t>2.6.2 Small watercourses and water reservoirs</t>
  </si>
  <si>
    <t>2.6.4 Land consolidation</t>
  </si>
  <si>
    <t>2.6.5 Building forests resilient to climate change</t>
  </si>
  <si>
    <t>2.6.6 Water retention in forest</t>
  </si>
  <si>
    <t>13 - 2.7 Circular economy, recycling and industrial water</t>
  </si>
  <si>
    <t>2.7.1 Implementation of new legislation on waste management in the Czech Republic</t>
  </si>
  <si>
    <t>2.7.1.1 Building recycling infrastructure</t>
  </si>
  <si>
    <t>2.7.2 Finalisation and implementation of the circular Czechia strategy 2040</t>
  </si>
  <si>
    <t>2.7.2.1 Circular solutions in businesses</t>
  </si>
  <si>
    <t>2.7.2.2 Water saving in industry</t>
  </si>
  <si>
    <t>14 - 2.8 Brownfields revitalisation</t>
  </si>
  <si>
    <t>2.8.1 Support for revitalisation of specific areas</t>
  </si>
  <si>
    <t>2.8.1.1 Support for revitalisation of specific areas – energy-efficient renovation of buildings on brownfield sites</t>
  </si>
  <si>
    <t>2.8.1.2 Support for revitalisation of specific areas – demolition and energy-efficient construction</t>
  </si>
  <si>
    <t>2.8.2 Support for the revitalisation of areas in public ownership for non-business use</t>
  </si>
  <si>
    <t>2.8.2.1 Support for the revitalisation of areas in public ownership for non-business use – energy-efficient renovation</t>
  </si>
  <si>
    <t>2.8.2.2 Support for the revitalisation of areas in public ownership for non-business use – turning industrial sites and contaminated land into a natural carbon sink</t>
  </si>
  <si>
    <t>2.8.3 Support for the revitalisation of areas in public ownership for business use</t>
  </si>
  <si>
    <t>2.8.3.1 Support for the revitalisation of areas in public ownership for business use – energy-efficient renovation of buildings on brownfield sites</t>
  </si>
  <si>
    <t>2.8.3.2 Support for the revitalisation of areas in public ownership for business use – demolition and energy-efficient construction</t>
  </si>
  <si>
    <t>15 - 2.9 Promotion of biodiversity and fight against drought</t>
  </si>
  <si>
    <t>2.9.0 Amendment to the Water Management Act</t>
  </si>
  <si>
    <t>2.9.1 Protection against droughts and floods of the city of Brno</t>
  </si>
  <si>
    <t>2.9.2 Rainwater management in urban agglomerations</t>
  </si>
  <si>
    <t>2.9.3 Protected areas including Natura 2000 sites and protected species of plants and animals</t>
  </si>
  <si>
    <t>2.9.4 Adaptation of aquatic, non-forest and forest ecosystems to climate change</t>
  </si>
  <si>
    <t>16 - 3.1 Innovation in education in the context of digitalisation</t>
  </si>
  <si>
    <t>3.1.1 Curricula reform and strengthening of IT education</t>
  </si>
  <si>
    <t>3.1.2 Implementation of the revised curriculum and digital skills of teachers</t>
  </si>
  <si>
    <t>3.1.3 Digital equipment for schools</t>
  </si>
  <si>
    <t>17 - 3.2 Adaptation of school programmes</t>
  </si>
  <si>
    <t>3.2.1 Transformation of universities to adapt to new forms of learning and changing needs of the labour market</t>
  </si>
  <si>
    <t>3.2.2 Support of disadvantaged schools</t>
  </si>
  <si>
    <t>3.2.3 Tutoring of pupils</t>
  </si>
  <si>
    <t>3.2.4 Development of selected key academic sites</t>
  </si>
  <si>
    <t>18 - 3.3 Modernisation of employment services and labour market development</t>
  </si>
  <si>
    <t>3.3.1 Development of labour market policies</t>
  </si>
  <si>
    <t>3.3.1.0 Development of labour market policies</t>
  </si>
  <si>
    <t>3.3.1.1 Development of labour market policies – digital competencies</t>
  </si>
  <si>
    <t>3.3.1.2 Development of labour market policies – competencies needed for digital transition and for addressing the needs of Industry 4.0</t>
  </si>
  <si>
    <t xml:space="preserve">3.3.1.3 Development of labour market policies – Establishment of 14 regional training centres to promote Industry 4.0 </t>
  </si>
  <si>
    <t>3.3.1.4 Development of labour market policies – Creation of a database of reskilling and upskilling courses</t>
  </si>
  <si>
    <t>3.3.2 Increasing the capacity of childcare facilities</t>
  </si>
  <si>
    <t>3.3.2.0 Ensuring sustainability of financing of childcare facilities</t>
  </si>
  <si>
    <t>3.3.2.1 Increasing the capacity of childcare facilities – infrastructure for early childhood education and care</t>
  </si>
  <si>
    <t>3.3.2.2 Increasing the capacity of childcare facilities – Construction of new energy efficient buildings</t>
  </si>
  <si>
    <t>3.3.2.3 Increasing the capacity of childcare facilities – energy efficiency renovation</t>
  </si>
  <si>
    <t>3.3.2.4 Increasing the capacity of childcare facilities – energy efficiency renovation compliant with energy efficiency criteria</t>
  </si>
  <si>
    <t>3.3.3 Development and modernisation of social care infrastructure</t>
  </si>
  <si>
    <t>3.3.3.0 Reform of long-term care</t>
  </si>
  <si>
    <t>3.3.3.1.1 Development and modernisation of social care infrastructure – creation of new capacities of community-based, outpatient and field social services</t>
  </si>
  <si>
    <t>3.3.3.1.2 Development and modernisation of social care infrastructure – reconstruction of community-based, outpatient and field social services, including facilities, reconversion of existing capacity</t>
  </si>
  <si>
    <t>3.3.3.1.3 Development and modernisation of social care infrastructure – reconstruction of community-based, outpatient and field social services, including facilities, reconversion of existing capacity (compliant with energy efficiency criteria)</t>
  </si>
  <si>
    <t>3.3.3.2.2 Development of social prevention, counseling and care services through the renewal of the electric vehicle fleet – electric cars</t>
  </si>
  <si>
    <t>3.3.3.2.3 Development of social prevention, counseling and care services through the renewal of the electric vehicle fleet – hybrid cars</t>
  </si>
  <si>
    <t>19 - 4.2 New quasi-equity instruments for the promotion of entrepreneurship and development of Czech-Moravian Guarantee and Development Bank (ČMZRB) as a National Development Bank</t>
  </si>
  <si>
    <t>4.2.1 Development of the Czech-Moravian Guarantee and Development Bank as a National Development Bank</t>
  </si>
  <si>
    <t>4.2.2 Development of a new line of quasi-equity instruments supporting entrepreneurship</t>
  </si>
  <si>
    <t>20 - 4.3 Anti-corruption reforms</t>
  </si>
  <si>
    <t>4.3.1 Protection of whistle-blowers</t>
  </si>
  <si>
    <t>4.3.2 Strengthening the legislative framework and transparency in the areas of courts, judges, prosecutors and bailiffs</t>
  </si>
  <si>
    <t>4.3.3 Collection and analysis of data on corruption</t>
  </si>
  <si>
    <t>4.3.4 Establishing rules for lobbying</t>
  </si>
  <si>
    <t>4.3.5 Control and audit</t>
  </si>
  <si>
    <t>21 - 4.4 Enhancing the efficiency of public administration</t>
  </si>
  <si>
    <t>4.4.1 Increase efficiency, pro-client orientation and use of the principles of evidence-based decision-making in public administration</t>
  </si>
  <si>
    <t>22 - 4.5 Development of the cultural and creative sector</t>
  </si>
  <si>
    <t>4.5.1 Status of the Artist</t>
  </si>
  <si>
    <t>4.5.3 Development of regional cultural and creative sector</t>
  </si>
  <si>
    <t>4.5.4 Digitalisation of cultural and creative sector</t>
  </si>
  <si>
    <t>4.5.6 Creative vouchers</t>
  </si>
  <si>
    <t>4.5.8 Legislative reform introducing multi-source financing of cultural institutions</t>
  </si>
  <si>
    <t>23 - 5.1 Excellent research and development in the health sector</t>
  </si>
  <si>
    <t>5.1.1 Public Research &amp; Development support for priority areas of medical sciences and related social sciences</t>
  </si>
  <si>
    <t>24 - 5.2 Support for research and development in companies and introduction of innovations into business practice</t>
  </si>
  <si>
    <t>5.2.0 Creation of National Coordination Group for Support for Industrial Research</t>
  </si>
  <si>
    <t>5.2.2 Supporting the uptake of innovation in business practice</t>
  </si>
  <si>
    <t>5.2.3 Support for research and development cooperation (in line with Smart Specialization Strategy)</t>
  </si>
  <si>
    <t>5.2.4 Aid for research and development in the environmental field</t>
  </si>
  <si>
    <t>5.2.6 Aid for research and development in synergy effects with the Framework Programme for Research and Innovation</t>
  </si>
  <si>
    <t>25 - 6.1 Increasing resilience of the health system</t>
  </si>
  <si>
    <t>6.1.1 Creation of the Intensive Medicine Simulation Centre and Improvement of education of healthcare professionals</t>
  </si>
  <si>
    <t>6.1.1.0 Improvement of education of healthcare professionals</t>
  </si>
  <si>
    <t>6.1.1.1 Creation of the Intensive Medicine Simulation Centre</t>
  </si>
  <si>
    <t>6.1.2 Rehabilitation care for patients recovering from critical conditions</t>
  </si>
  <si>
    <t>6.1.3 Building a centre for cardiovascular and transplant medicine</t>
  </si>
  <si>
    <t>26 - 6.2 The national plan to strengthen oncological prevention and care</t>
  </si>
  <si>
    <t>6.2.1 National Oncological Programme</t>
  </si>
  <si>
    <t>6.2.2 Supporting and enhancing quality of preventive screening programmes</t>
  </si>
  <si>
    <t>6.2.3 Building and establishment of the Czech Oncological Institute</t>
  </si>
  <si>
    <t>6.2.4 Developing highly specialised oncological and hematooncological care</t>
  </si>
  <si>
    <t>6.2.5 Establishment and development of the Center for Oncological Prevention and Infrastructure for Innovative and Supportive Care at the Masaryk Memorial Cancer Institute</t>
  </si>
  <si>
    <t>2.6.3 Irrigation</t>
  </si>
  <si>
    <t>2.7.1.2 Building waste - Energy infrastructures for the management of selected types of waste</t>
  </si>
  <si>
    <t>3.3.3.2.1 Development of social prevention, counseling and care services</t>
  </si>
  <si>
    <t>27 - 4.1 Systemic support for public investment</t>
  </si>
  <si>
    <t>4.1.1 Project preparation - selected projects to support preparation</t>
  </si>
  <si>
    <t>4.1.2.1 Analytical - methodological support - methodological support and training - competence support - green transit</t>
  </si>
  <si>
    <t>4.1.2.2 Analytical - methodological support - methodological support and training - competence support - digital trance, incl. development of support SW</t>
  </si>
  <si>
    <t>4.1.2.3 Analytical - methodological support - methodological support and training - competence support - support for project preparation and PPP projects</t>
  </si>
  <si>
    <t>4.5.2 Transformation of the State Cinema Fund to the Audiovise Fund</t>
  </si>
  <si>
    <t>4.5.5 Modernisation of cultural institutions</t>
  </si>
  <si>
    <t>4.5.7 Support for research and development in social sciences, arts and humanities</t>
  </si>
  <si>
    <t>5.2.1 Aid for research and development in enterprises under RIS3 strategy</t>
  </si>
  <si>
    <t>5.2.5 Aid for research and development in the field of transport</t>
  </si>
  <si>
    <t>Table 1. Milestones and targets</t>
  </si>
  <si>
    <t>Related Measure (Reform or Investment)</t>
  </si>
  <si>
    <t>Milestone / Target</t>
  </si>
  <si>
    <t>Name</t>
  </si>
  <si>
    <t>Qualitative indicators 
(for milestones)</t>
  </si>
  <si>
    <t>Quantitative indicators 
(for targets)</t>
  </si>
  <si>
    <t>Timeline for completion 
(indicate the quarter and the year)</t>
  </si>
  <si>
    <t>Data source /Methodology</t>
  </si>
  <si>
    <t>Responsibility for reporting and implementation</t>
  </si>
  <si>
    <t>Description and clear definition of each milestone and target</t>
  </si>
  <si>
    <t>Assumptions/ risks</t>
  </si>
  <si>
    <t>Verification mechanism</t>
  </si>
  <si>
    <t>Unit of measure</t>
  </si>
  <si>
    <t xml:space="preserve">Baseline </t>
  </si>
  <si>
    <t xml:space="preserve">Goal </t>
  </si>
  <si>
    <t>Quarter</t>
  </si>
  <si>
    <t>Year</t>
  </si>
  <si>
    <t>1 - 1.1 Digital services to citizens and businesses - 1.1.3 Conditions for quality data pool management and ensuring controlled data access</t>
  </si>
  <si>
    <t>Milestone</t>
  </si>
  <si>
    <t>Finalisation of data audit at the levels of the central government, and adoption of the conceptual document “Strategy of controlled access to data to ensure conditions for quality management of the public administration data collection” by the Government, forming a basis for new data management legislation</t>
  </si>
  <si>
    <t>Conclusion of data audit of central government bodies (a total of 32 institutions), and adoption of the strategy conceptual document by the government.</t>
  </si>
  <si>
    <t>Q4</t>
  </si>
  <si>
    <t>Electronic Library of the Legislative Process</t>
  </si>
  <si>
    <t>Ministry of the Interior</t>
  </si>
  <si>
    <t>The data audit and the consequent strategy shall serve as a basis for the preparation of legislative changes to incorporate good data management in public administration in line with the FAIR principles and in line with the envisaged European Data Governance Act</t>
  </si>
  <si>
    <t>Insufficient staff capacity, reluctance of the authorities to cooperate in the data audit, insufficient preparation by the authorities
Workload of individual members of the working group
Impossibility to find consensus</t>
  </si>
  <si>
    <t>Checking the existence of reports of performed data audits and checking their content from the point of view of identified data sets managed by individual organizations.
Record of the submission of the paragraph wording of the legislation, publication in Electronic Library of the Legislative Process</t>
  </si>
  <si>
    <t>Target</t>
  </si>
  <si>
    <t>Introduction of new data management methodologies in public administration</t>
  </si>
  <si>
    <t>Number of public administration authorities</t>
  </si>
  <si>
    <t>Record Management of the Ministry of the Interior</t>
  </si>
  <si>
    <t xml:space="preserve">Standards for good data management in line with the FAIR principle to be developed for application in public administration, which shall be adopted and implemented by the authorities. </t>
  </si>
  <si>
    <t>Insufficient staff capacity</t>
  </si>
  <si>
    <t>Records of submission of standards and methodologies</t>
  </si>
  <si>
    <t>1 - 1.1 Digital services to citizens and businesses - 1.1.4 eHealth services</t>
  </si>
  <si>
    <t>Definition of interoperability standards in accordance with the European Interoperability Framework for eHealth and definition of rules governing telemedicine</t>
  </si>
  <si>
    <t>Adoption of standards and rules by the Ministry of Health</t>
  </si>
  <si>
    <t>Q1</t>
  </si>
  <si>
    <t>Ministry of Health</t>
  </si>
  <si>
    <t xml:space="preserve">The measure shall lay down the standards, rules and requirements governing interoperability by healthcare providers and shall serve as a basis for adaptation of the health systems. Rules governing telemedicine services shall be laid down to define the conditions of providing such services. </t>
  </si>
  <si>
    <t>Delays in the approval of the Interoperability program (for individual health care providers)
Defined processes within the program
Intermediate body</t>
  </si>
  <si>
    <t>Verification of the existence of the document, its approval and provision to health service providers</t>
  </si>
  <si>
    <t>Number of new telemedicine services introduced and made available to patients</t>
  </si>
  <si>
    <t>Number</t>
  </si>
  <si>
    <t>eHealth Service Catalogue</t>
  </si>
  <si>
    <t>New telemedicine services developed and made available to patients following the approval of project delivery by the Ministry of Health.</t>
  </si>
  <si>
    <t>Delays in the preparation of individual procurement documents
Delays in individual tenders
Delays in implementation processes
Delays in testing and acceptance proces</t>
  </si>
  <si>
    <t>5 new telemedicina services published in eHealth Service Catalougue</t>
  </si>
  <si>
    <t>Completion of projects leading to the implementation of new digital health services.</t>
  </si>
  <si>
    <t>Citizen Portal, Health Care Portal
Service catalogue</t>
  </si>
  <si>
    <t>Completed projects shall include Smart quarantine 2.0; promotion of digital health services; eHealth portal solutions and secondary use of health data. These projects shall lead to the introduction of the following services:
(1) Catalogue of standards, (2) Catalogue of digital services
(3) Reference register of health professionals (4) Patient reference register, (5) Identification/authentication services for patients and health care professionals, (6) Patient Summary Services, (7) eOrder services</t>
  </si>
  <si>
    <t>Limited use of services in the elderly population with limited IT competencies</t>
  </si>
  <si>
    <t>4 digital health services in operation are published on the Citizen's Portal and available, 7 digital services in operation are published on the Healthcare Portal</t>
  </si>
  <si>
    <t>Connection of health service providers / medical facilities to eHealth services according to interoperability rules and full operation of eHealth portal with increased functionality and service catalogue</t>
  </si>
  <si>
    <t>The Ministry of Health will issue the relevant standards.
The relevant authority tests the compliance of the interface and issues a certificate.</t>
  </si>
  <si>
    <t>The measure should result in connecting healthcare providers in an interoperable system to e Health portal, which the providers shall be able to use for entry of information and communication with inter alia citizens, health service providers and health insurance companies.</t>
  </si>
  <si>
    <t>Delays in the implementation of individual connections
Delays in procurement procedures for the implementation of individual projects.</t>
  </si>
  <si>
    <t>List of the issued certificates.
Report from centrally provided and used eHealth services.</t>
  </si>
  <si>
    <t>1 - 1.1 Digital services to citizens and businesses - 1.1.1 Digital services for end-users</t>
  </si>
  <si>
    <t>Full operation of the Single Digital Gateway</t>
  </si>
  <si>
    <t xml:space="preserve">Entry into operation of the Single Digital Gateway providing the services to citizens and businesses </t>
  </si>
  <si>
    <t>Digital Czech Republic Strategy - Catalogue</t>
  </si>
  <si>
    <t>Ministry of Industry and Trade</t>
  </si>
  <si>
    <t>A single platform for citizens and businesses enabling at least: submission of an initial application for admission to a public higher education institution; application for designation of applicable legislation in accordance with Title II of Regulation (EC) No 883/2004 on the coordination of social security systems; application for a pension and pre-retirement benefits from compulsory schemes; application for funding for higher education, for example in the form of a scholarship and loan from a public authority or institution.</t>
  </si>
  <si>
    <t xml:space="preserve">All the relevant services and information will be published on the gov.cz portal and it will be available to satisfy the needs of relevant citizens and companies mostly in the digital way. </t>
  </si>
  <si>
    <t>Connection of Sick Note system to Regional Hygiene Stations and the Smart Quarantine project developed to fight COVID-19 infection in the population and completion of development of 3 information systems</t>
  </si>
  <si>
    <t>Successful connection of existing systems and development of new systems</t>
  </si>
  <si>
    <t>Digital Czech Republic Catalogue</t>
  </si>
  <si>
    <t>Czech Social Security Administration</t>
  </si>
  <si>
    <t>Connection of Sick Note, Regional Hygiene Station and Smart Quarantine completed aiming at reducing administrative complexity and improvement of systems developed during the COVID-19 pandemic and development and improvement of further 3 information systems: DIP – Information Obligations Database.:Global Distribution System in tourism; expansion of State Material Reserves Administration (SSHR).</t>
  </si>
  <si>
    <t>Delays in the preparation of individual procurement documents
Delays in individual tenders</t>
  </si>
  <si>
    <t xml:space="preserve">Acceptance protocols. </t>
  </si>
  <si>
    <t>Full operation of 4 information systems</t>
  </si>
  <si>
    <t>Entry into operation of the four developed information systems providing services to end-users</t>
  </si>
  <si>
    <t>The following projects shall be completed: Digital Registry development; Single Control Record Portal (JePEK); SIS_2 Tools for the Central Processing of Statistical Task; e-Tourism</t>
  </si>
  <si>
    <t>Completion of the listed projects leading to an increase of the number of filled forms sent by natural and legal persons to state authorities in a digital way (through portals or digital mailboxes)</t>
  </si>
  <si>
    <t>Information system of digital mailboxes, portals</t>
  </si>
  <si>
    <t>The measures shall lead to a 100% increase in the number of electronic filled forms submitted through portals and data mailboxes between 1 January 2025 and 31 December 2025 against the reference basis of 2019.This shall be achieved by the completion of the following underlying projects: implementation of legislative changes in Real Estate Cadastre Information System (ISKN); new digital services for small organisations; Digital service under the Integrated Information System of the Czech Social Security Administration (IIS ČSSZ); Investment screening system; nDIS establishment new tax information system; Entrepreneur’s portal; Public Administration Portal 2.0 (Citizen’s Portal); SIS1_Single Point of Collection – Uniform Interface for data provision; Technical and patent information system services; electronic submission to the department of the environment; development of submissions to Czech Social Security Administration and the link to digital services to the public administration; further development of the Czech Social Security Administration – Information and communication interface – Unified portal solution for work and social affairs and its connection of the digital service to public administration; development of the new web presentations for the Ministry of Agriculture.</t>
  </si>
  <si>
    <t>Routinely functioning bankID (bank identity) connected with 90% of banks</t>
  </si>
  <si>
    <t>Comparison of the number of filled forms sent to public authorities digitally between 30 October 2024 and 31 December 2025.</t>
  </si>
  <si>
    <t>1 - 1.1 Digital services to citizens and businesses - 1.1.2 Development of open data and public data fund</t>
  </si>
  <si>
    <t xml:space="preserve">Extension of National Open Data Catalogue with advanced functionalities </t>
  </si>
  <si>
    <t xml:space="preserve">Fully functional National Open Data Catalogue with advanced functionalities and services, including the completion of the listed projects. </t>
  </si>
  <si>
    <t>National open data catalogue</t>
  </si>
  <si>
    <t>The National catalogue of open data shall register and publish open and public data and information from the whole public administration in one place. It shall have advanced functionalities for searching, increase in catalogued data and services including the publication of code lists in a public data fund; new tools for accessing statistical data and meta-system for State Statistical Services.</t>
  </si>
  <si>
    <t>Comparison of the number of previous and newly deployed functionalities of the Catalog.</t>
  </si>
  <si>
    <t>Increase in the number of open data producers in the public administration publishing open data in the National Open Data Catalogue</t>
  </si>
  <si>
    <t>Number of new public entities</t>
  </si>
  <si>
    <t>23 </t>
  </si>
  <si>
    <t>Statistics of the National open data catalogue</t>
  </si>
  <si>
    <t>The investments shall lead to an increase of 77 new entities publishing open data in the public administration.</t>
  </si>
  <si>
    <t>Legislative regulation of open and public data
Delays in the publication of open datasets of individual open data producers</t>
  </si>
  <si>
    <t xml:space="preserve">Comparison of the current number of open data producers with the initial state. </t>
  </si>
  <si>
    <t>1 - 1.1 Digital services to citizens and businesses - 1.1.5 Digital services for justice</t>
  </si>
  <si>
    <t>Deployment of a new technology platform of the Justice Portal, which shall make digital services available to citizens and shall be connected to the central Citizen’s Portal</t>
  </si>
  <si>
    <t>The update and full operation of the Justice Portal with extended functionalities</t>
  </si>
  <si>
    <t>Ministry of Justice</t>
  </si>
  <si>
    <t xml:space="preserve">The measure shall create a new Justice portal connected to the Citizen’s portal. Functionalities and design shall be defined following needs assessment and user surveys. The redesign of justice.cz portal shall be implemented in 8 packages of thematically similar sites. Each package will consist of a user-oriented survey phase and design phase of the content. </t>
  </si>
  <si>
    <t>Detailed  preparation of the tender documentation.
Cooperation with stakeholders.
User training.</t>
  </si>
  <si>
    <t>Acceptance protocols</t>
  </si>
  <si>
    <t>Equipment of courtrooms with audio-visual data recorders</t>
  </si>
  <si>
    <t>Number of courtrooms</t>
  </si>
  <si>
    <t>The measure shall procure audio-visual equipment for courtrooms in order to enable digital recording of hearings and procedures for greater transparency.</t>
  </si>
  <si>
    <t>Implementation of audio equipment in time.
Legislative framework for audio recording.
Risk associated with automated transcription.</t>
  </si>
  <si>
    <t>2 - 1.2 Digital public administration systems - 1.2.1 Developing and improving individual information systems</t>
  </si>
  <si>
    <t>Successful establishment and operation of universal contact point enabling clients to communicate with the public administration in one place.</t>
  </si>
  <si>
    <t>Two key systems of the Czech public administration shall be operational, namely the CzechPOINT 2.0 system (in relation to citizens and officials) and the Central Authentication space of the public administration, the so called CAAIS (for officials)</t>
  </si>
  <si>
    <t>The milestone shall implement the CzechPOINT 2.0 system providing the public with the range of assisted services, extracts from public administration information systems and the possibility to submit filled forms to or communicate with the state administration. The milestone shall also include the Information system for Central Authentication (called CAAIS). The milestone is considered fulfilled when both parts are implemented and available to end users.</t>
  </si>
  <si>
    <t>Insufficient personal capacities</t>
  </si>
  <si>
    <t>Reporting within the Digital Czechia Catalog - statistical output</t>
  </si>
  <si>
    <t>Successful upgrade and operation of ePassport (ePasy) and EVC2 visa system</t>
  </si>
  <si>
    <t>Upgraded ePasy system is linked to core registries, EVC2 has implemented functionality of short and long-term visa in accordance with Entry/Exit System (EES) and both systems are available to end users</t>
  </si>
  <si>
    <t>Linking ePasy to core registries and EVC2 visa system has implemented functionality of short and long-term visa in accordance with EES.</t>
  </si>
  <si>
    <t>Successful operation of the Integrated Foreigners system reducing the administrative burden of foreigners and public servants</t>
  </si>
  <si>
    <t>New integrated system for foreigners is operational and providing services to end users</t>
  </si>
  <si>
    <t xml:space="preserve">The measure milestone shall establish a new integrated system for foreigners system (ICAS), which shall enable foreigners registered in Czechia to manage their residency related affairs via new digital services for public administration clients in the given section. </t>
  </si>
  <si>
    <t>Delays in implementation
Delays in procurement procedures
Appeal against the result of the procurement through Czech Office for Competition</t>
  </si>
  <si>
    <t>Contracting the execution of the listed information system projects forming the back-end basis of the information systems’ development for public administration</t>
  </si>
  <si>
    <t xml:space="preserve">Q2 </t>
  </si>
  <si>
    <t>The target is being achieved upon contracting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</si>
  <si>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 xml:space="preserve">Successful operation of new or upgraded information systems of public administration, which shall include the completion of the projects contracted under target 16 </t>
  </si>
  <si>
    <t>Under this measure the number of new or modernised information systems and projects implemented as part of this investment shall be counted in the target. All these systems the new or modernised information systems and projects implemented as part of the investment shall be operational and shall improve communication in public administration and improve the quality of services for public administration clients. The modernised information systems and completed projects shall include: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</si>
  <si>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Delay in the preparation of individual tender documents
Delays in implementation
Delays in procurement procedures
Appeal against the result of the procurement through Czech Office for Competition</t>
  </si>
  <si>
    <t>2 - 1.2 Digital public administration systems - 1.2.2 Developing of core registers and facilities for eGovernment</t>
  </si>
  <si>
    <t>Completion of a fully operational software-defined data centre including data containers.</t>
  </si>
  <si>
    <t>Successful testing and adoption of the delivery of a new data centre by the Ministry of Labour and Social Affairs</t>
  </si>
  <si>
    <t>Ministry of Labour and Social Affairs</t>
  </si>
  <si>
    <t>The milestone shall be considered achieved once the new datacentre is fully operational and has been made available to end-users.</t>
  </si>
  <si>
    <t>Completion of listed projects increasing the transmission capacity of the Central Point of Services and modernising and optimising communication and information infrastructure and information systems.</t>
  </si>
  <si>
    <t xml:space="preserve">The milestone is considered achieved when the Central Point of Services is upgraded, its capacity and security is increased and the projects to improve core registries communication and information systems have been concluded by the contracting/ implementing entities. </t>
  </si>
  <si>
    <t>The measure shall constitute the development of basic registers and the development of the public administration’s technological infrastructure, including an increase in its transmission capacity and the implementation of new customer services and high transmission capacity-intensive services. The milestone shall be considered as fulfilled upon the completion of the following projects: 
1. Capacity and security development of central point of Services 
2. Modernisation and optimisation of the Multi-Protocol Label Switching (MPLS) Communication and Information Infrastructure 
3. National Certification Authority to provide certifications to public administration entities 
4. Increasing the capacity of data centres and data storage products 
5. Hardware and software replacements for central registries 
6. Upgrade and improvement of core registries including: Register of Individuals, Population Register, Register of Rights and Obligations, Register of Territorial Identifications, Addresses and Real Estate, ORG Information System 
7. Related development and improvement of Integrated system of core registers and Shared Service Information System 
8. Improvement of National Identity and Authentication Point 
9. Development of a consolidated interface for core registries</t>
  </si>
  <si>
    <t>Delay in analytical work
Delay within the implementation 
Delays in the preparation of individual procurement documents
Delays in individual tenders
Delays in implementation processes
Delays in testing and acceptance proces</t>
  </si>
  <si>
    <t xml:space="preserve">Reporting within the Digital Czechia Catalog - statistical output
Acceptance protocols. </t>
  </si>
  <si>
    <t>Provision of cloud computing services to public authorities</t>
  </si>
  <si>
    <t xml:space="preserve">eGovernment cloud becomes available to end-users and capable of providing cloud computing services to public administration </t>
  </si>
  <si>
    <t>Q2</t>
  </si>
  <si>
    <t>The project shall establish a communication and ICT infrastructure and software applications for an extended Zeleneč Data Centre in Czechia and information systems of Cloud computing and Portal of eGovernment cloud to provide data services to the eGovernment cloud for enabling cloud computing services (IaaS, SaaS) to public administration authorities. The milestone shall be considered as achieved when cloud computing services can be performed.</t>
  </si>
  <si>
    <t xml:space="preserve">Delay in analytical work
Delay within the implementation </t>
  </si>
  <si>
    <t>2 - 1.2 Digital public administration systems - 1.2.3 Cybersecurity</t>
  </si>
  <si>
    <t>Modernisation of the Security Information and Event Management System of the police of Czechia and extension of its use for cybersecurity protection of further five other information systems, which shall be selected based on risk and feasibility study</t>
  </si>
  <si>
    <t>Entry into operation of the fully functional and upgraded Security Information and Event Management system and of additional five information services selected on the basis of a risk and feasibility study.</t>
  </si>
  <si>
    <t>The investment shall increase the availability of Security Information and Event Management security monitoring infrastructure capable of logging and evaluating security incidents and extend the capacities and abilities of the police and the Ministry of Interior in Czechia to identify and respond to security incidents and incidents in ICT even remotely when access to office infrastructure is limited.</t>
  </si>
  <si>
    <t>Delay in analytical work
Delay within the implementation
Delay in the preparation of individual tender documents</t>
  </si>
  <si>
    <t>Acceptance protocol</t>
  </si>
  <si>
    <t>Completion of projects leading to an increase of the number of information systems whose cyber security has been strengthened in line with Act No. 181/2014 Coll., on cyber security</t>
  </si>
  <si>
    <t>Ministry of Foreign Affairs, Ministry of Health, Administration of Basic Registers, Ministry of the Interior, Czech Social Security Administration</t>
  </si>
  <si>
    <t xml:space="preserve">The measure shall increase the cybersecurity of the selected information systems in accordance with the requirements of Act No. 181/2014 Coll., on cyber security.
The milestone shall be considered as achieved following the successful and documented testing and verification of compliance with cyber security requirements of the at least 10 selected information systems by the National Cyber and Information Security Office (NÚKIB) and the owner authorities of the respective systems have approved the delivery of the projects. </t>
  </si>
  <si>
    <t>Delay in the preparation of individual tender documents
Insufficient pesonal capacity of OHA in issuing opinions
Poor quality of architectural designs that require repeated discussion
Delays in tender procedures
Delays in signing the contract</t>
  </si>
  <si>
    <t>2 - 1.2 Digital public administration systems - 1.2.4 Centers of competence for supporting eGovernment, Cybersecurity and eHealth</t>
  </si>
  <si>
    <t>Full operation of three competence centres providing consulting services to authorities implementing the changes in information systems and eGovernment ecosystem foreseen under in the reforms and investments of A component 1.1 and B component 1.2 of the recovery plan</t>
  </si>
  <si>
    <t>Competence centres shall be considered fully operational as soon as public authorities have submitted and competence centres have approved official requests for consulting services</t>
  </si>
  <si>
    <t>Rules of organisation</t>
  </si>
  <si>
    <t>Three competence centres in eGovernment, cybersecurity and eHealth shall provide consulting and advisory services to authorities in implementing projects under component 1.1 and 1.2 reforms and investments of A component 1.1 and B component 1.2 of the recovery plan</t>
  </si>
  <si>
    <t>Approval of the establishment of non-existent competence centers and centers of excellence</t>
  </si>
  <si>
    <t>Establishment of individual competence centers</t>
  </si>
  <si>
    <t>Consultations and assistance provided on topics related to the measures under component 1.1 and 1.2 reforms and investments of A component 1.1 and B component 1.2 of the recovery plan in the scope of at least 5 man-days, provided to specific public administration bodies</t>
  </si>
  <si>
    <t>Number consultations provided in scope of at least 5 man-days</t>
  </si>
  <si>
    <t>Statements of individual consultants</t>
  </si>
  <si>
    <t>The measure shall provide expertise for the implementation of investments and reforms under component 1.1 and 1.2 to public administration bodies. Only consultations requiring a minimum five man-days shall be counted towards in the target.</t>
  </si>
  <si>
    <t>Approval of the establishment of non-existent competence centers and centers of excellence
Filling of competence centers with staff - selection of suitable employees</t>
  </si>
  <si>
    <t>Based on the work reports of individual consultants</t>
  </si>
  <si>
    <t>2 - 1.2 Digital public administration systems - 1.2.5 Developing systems supporting the digitalisation of health</t>
  </si>
  <si>
    <t>Extension of Shared Drug Recording (ePrescreption) to narcotics and psychotropic substances and to electronic vouchers for medical devices</t>
  </si>
  <si>
    <t>Functionalities of ePrescription are extended with prescriptions for narcotics and psychotropic substances and with the prescription of medical device vouchers</t>
  </si>
  <si>
    <t>State Institute for Drug Control</t>
  </si>
  <si>
    <t>The existing functionalities of the ePrescription shall be extended by this measure enabling the prescription of narcotics and psychotropic substances and vouchers for the purchase of medical devices.</t>
  </si>
  <si>
    <t>Delay in the preparation of individual tender documents
Insufficient pesonal capacity of OHA in issuing opinions
Poor quality of architectural designs that require repeated discussion
Delays in tender procedures
Appeal against the result of the procurement through Czech Office for Competition</t>
  </si>
  <si>
    <t>Reporting SÚKL - statistical output on the number of new transactions for psychotropic and narcotic substances and the number of transactions for medical device vouchers</t>
  </si>
  <si>
    <t>Completion of projects consolidating and developing the electronic healthcare infrastructure in order to create interlinked databases and improve digital healthcare services</t>
  </si>
  <si>
    <t>The consolidated new services achieved by the projects are used by end users and registries are linked</t>
  </si>
  <si>
    <t xml:space="preserve">Ministry of Health </t>
  </si>
  <si>
    <t>The projects included in this measure shall consolidate the departmental system of health registries including the Information systems of regional Hygienic stations, the Hygienic registers, the National health information system, and the integrated educational platform. The relevant healthcare registries shall be linked to eGovernment services. The achievement of the milestone shall be verified by the successful testing performed and documented by the developer and by the contracting authority’s approval of project delivery following a successful pilot phase. Projects shall include: 
1. Optimisation of the healthcare system for rare disease patients 
2. Development of hygiene registers by improving existing registers of the sanitary services and information systems related to the management of pandemic situations 
3. Development of an integrated information system to support the management of sanitation services in fourteen regions of the Czechia 
4. Development of the infrastructure of branch eHealth reference registers of health service providers, health professionals and patients and support systems 
5. Modernisation and capacity improvement of the National Health Information System 
6. Training programme for health professionals for the use of eHealth systems</t>
  </si>
  <si>
    <t>Limited willingness of adoption of new information systems by final users. Delay in the preparation of individual procurement documents. Flooding UHOS (CZ Authority for Protection of Economic Competition)  when issuing opinions and related longer issuing of consent opinions Poor-quality architectural designs that require re-discussion. Delay in procurement procedures. Appeal of participants to the Office of the Office. An open window of opportunity for significant changes to be introduced in view of the impact of C_19</t>
  </si>
  <si>
    <t>Acceptance agreement</t>
  </si>
  <si>
    <t>2 - 1.2 Digital public administration systems - 1.2.6 Creating the conditions for digital justice</t>
  </si>
  <si>
    <t>Analysis of data management and use of data in the justice sector and the deployment of a data warehouse</t>
  </si>
  <si>
    <t>The analysis is approved by the Ministry of Justice and the data warehouse is deployed</t>
  </si>
  <si>
    <t>The milestone shall include an analysis mapping the data use and data management needs of the Justice sector and the Ministry of the Justice, which shall serve as a basis for the preparation of future projects aiming at the digitalisation of the sector and it shall also include the deployment of a data warehouse for the Ministry of Justice.</t>
  </si>
  <si>
    <t>Detailed processing of the analysis.
Stakeholder cooperation.</t>
  </si>
  <si>
    <t>Acceptance of final analysis</t>
  </si>
  <si>
    <t>Increase in the number of conferencing rooms in the Justice system newly equipped and connected to enable video conferencing.</t>
  </si>
  <si>
    <t>Number of conference rooms</t>
  </si>
  <si>
    <t>The measure shall increase the number of conference rooms equipped with videoconferencing tools</t>
  </si>
  <si>
    <t>Successful completion of particular milestones, ie supplier selection and delivery implementation.
User training.</t>
  </si>
  <si>
    <t>Increase of the data storage capacity</t>
  </si>
  <si>
    <t>Petabyte</t>
  </si>
  <si>
    <t>The measure shall increase the data storage capacity of the Ministry of Justice strengthening the infrastructure for digital workplace and remote working.</t>
  </si>
  <si>
    <t>Successful fulfillment of partial milestones, ie implementation of servers, disk arrays and proxy servers, VDI analysis and subsequent implementation, containerization analysis and its subsequent implementation into the infrastructure.</t>
  </si>
  <si>
    <t>3 - 1.3 High capacity digital networks - 1.3.1 Improving the environment for the deployment of electronic communication networks</t>
  </si>
  <si>
    <t>Entry into force of measures prepared by the Ministry of Industry and Trade aimed at establishing a database of investment project plans and increasing the number of network quality measurements </t>
  </si>
  <si>
    <t>Provision in the acts indicating the entry into force </t>
  </si>
  <si>
    <t>Analyses, databases, installed measurement technologies</t>
  </si>
  <si>
    <t>Ministry of Industry and Trade (or Czech Telecommunication Office)</t>
  </si>
  <si>
    <t>Necessary legislative adaptations shall enter into force and technical specifications shall be completed, both aimed at establishing databases of investment project intentions in the meaning of Act No 194/2017 Coll., paragraph 11, 2 and increasing the number of quality measurements of electronic communications networks. The national regulator shall conduct tendering procedures and acquire the necessary equipment. Quality and usability of the provided information shall be in line with binding technical parameters.</t>
  </si>
  <si>
    <t>Risks of project management capacity of the beneficiaries</t>
  </si>
  <si>
    <t>The conception documents and technical specifications will be provided.</t>
  </si>
  <si>
    <t xml:space="preserve">Completion of digital technical maps (DTM) objects for basic spatial situation </t>
  </si>
  <si>
    <t>Hectares </t>
  </si>
  <si>
    <t>Project outputs</t>
  </si>
  <si>
    <t xml:space="preserve">Digital technical maps (DTM) objects shall be completed, allowing access to precise location information about the basic spatial situation objects owned by public and private bodies. 161 000 ha of basic spatial situation objects shall be digitised. The resulting DTM objects shall be publicly accessible. </t>
  </si>
  <si>
    <t>Slippage in the implementation of individual measures. Insufficient implementation infrastructure in terms of staffing capacity and high expertise.</t>
  </si>
  <si>
    <t xml:space="preserve">The number of new DTM objects will be proven by a report from the IS DTM. </t>
  </si>
  <si>
    <t>Completion of digital technical maps (DTM) objects for transportation and technical infrastructure networks</t>
  </si>
  <si>
    <t>Km </t>
  </si>
  <si>
    <t>Digital technical maps (DTM) objects shall be completed, allowing access to precise information about the location and technical specifications of physical infrastructure networks owned by public and private bodies. 55 000 km of transportation and technical infrastructure networks shall be digitised. The resulting DTM objects shall be publicly accessible.</t>
  </si>
  <si>
    <t>Completion of electronic communication quality measurements </t>
  </si>
  <si>
    <t>Number </t>
  </si>
  <si>
    <t>Czech Telecommunication Office's statistic</t>
  </si>
  <si>
    <t>Czech Telecommunication Office</t>
  </si>
  <si>
    <t>Measurement of the network quality shall be completed for all 76 districts of Czechia and the capital city.</t>
  </si>
  <si>
    <t>Slippage in the implementation of individual measures.</t>
  </si>
  <si>
    <t xml:space="preserve">The recipient will give an evidence that the measurment was completed (i.e. measurement map). </t>
  </si>
  <si>
    <t>3 - 1.3 High capacity digital networks - 1.3.2 Supporting the development of the 5G ecosystem</t>
  </si>
  <si>
    <t>Publication of studies aimed at improving the deployment of 5G networks by the Ministry of Industry and Trade </t>
  </si>
  <si>
    <t>Expert Estimate</t>
  </si>
  <si>
    <t>Ministry of Industry and Trade (or Czech Telecommunications Office)</t>
  </si>
  <si>
    <t>The studies shall have the following objectives: Reviewing the national radio spectrum plan and evaluating the existing processes of spectrum rights granting and award strategy plans, with the objective of exploiting the harmonised bands for commercial use as early as possible.  
Analysing the feasibility of allowing operators to pay radio spectrum award fees in instalments to facilitate investments in 5G infrastructure. 
Identifying challenges arising from cybersecurity.  
Construction of electronic communications networks within municipalities and cities, and the development of towns and cities. 
In particular, the studies shall focus on the following issues:  
·          applicability of 5G features and standards in individual sectors and proposals for their technical implementation and regulatory measures. 
·          concept and usage of the digital twin of 5G network infrastructure. 
·          use of satellite communications for 5G coexistence and cooperation of terrestrial and satellite 5G networks. 
·          applicability of FeMBMS (Further evolved Multimedia Broadcast Multicast Service) in 5G networks for television broadcasting and audiovisual media services, including a strategy for the future use of the 600 MHz frequency band for television broadcasting. 
·          use of FRMCS (Future Railway Mobile Communication Systems) for railways with dedicated channels in the 900 MHz and 1900 MHz bands. 
·          use of quantum technology to increase the security of 5G networks and services. 
·          possibility of sharing spectrum usable for 5G networks. 
·          use of the 26 GHz frequency band for the 5G network. 
·          use of modern information systems, including sharing software through open sources or other forms of sharing, such as cloud servers, in 5G networks. 
·          use of a 5G network slicing system for public and private 5G networks. 
·          linking Internet of things (IoT) communications with 5G networks. 
·          use of 5G networks for Fixed Wireless Access 
·          impact of Open RAN (Radio Access Network) and Open Core access on the security of 5G networks. 
·          flying communication platforms (drones, UAVs, balloons) and their impact on the regulation of electronic communications. 
·          smart radio environments with application of online measurements of electromagnetic radiation and intelligent reflecting surfaces. 
·          development of 6G networks in the bands above 100 GHz.</t>
  </si>
  <si>
    <t>Selection of the body(ies) with which framework contracts will be concluded for a multiannual period; Influence of lobbying activities; Insufficient implementation infrastructure in terms of staffing capacity and high expertise.</t>
  </si>
  <si>
    <t>MIT or other state administrations will publish the studies.</t>
  </si>
  <si>
    <t>Publication of guidelines on the deployment of 5G networks by the Ministry of Industry and Trade </t>
  </si>
  <si>
    <t>Publication of the guidelines by the Ministry of Industry and Trade</t>
  </si>
  <si>
    <t xml:space="preserve">Guidelines shall be published on sharing passive and active infrastructure to facilitate deployment of 5G networks, corresponding to the Common Union Toolbox for Connectivity and taking into account Directive 2014/61/EU on measures to reduce the cost of deploying high-speed electronic communications networks, the RSPG21-016 FINAL report on spectrum sharing and Act No 143/2001 on the protection of competition. The guidelines shall be based on the studies published within the same measure. In particular, the measure foresees the development of guidelines and algorithms on radio spectrum coordination procedures of 5G, and spectrum sharing with other services within the 26 GHz band. </t>
  </si>
  <si>
    <t>Selection of the body(ies) with which framework contracts will be concluded for a multiannual period; Influence of lobbying activities; Insufficient implementation infrastructure in terms of staffing capacity and high expertise.At least 10 systemised posts are expected to be created for the implementation of the component and highly qualified staff are to be recruited.</t>
  </si>
  <si>
    <t>MIT or other state administrations will publish the guidelines.</t>
  </si>
  <si>
    <t>3 - 1.3 High capacity digital networks - 1.3.3 Building high-capacity connections</t>
  </si>
  <si>
    <t>Award of all grant decisions for connecting address points with the very high capacity network (VHCN) by the Ministry of Industry and Trade </t>
  </si>
  <si>
    <t>Notification of the award of all grant decisions for connecting address points with the very high capacity network (VHCN) by the Ministry of Industry and Trade </t>
  </si>
  <si>
    <t xml:space="preserve">Notification of the award of all grant decisions for connecting address points with the very high capacity network (VHCN) by the Ministry of Industry and Trade. Calls for tender shall include a definition of eligible expenditure, evaluation models and criteria for the selection and evaluation of projects, rules for applicants and beneficiaries, and guidelines on wholesale offers. </t>
  </si>
  <si>
    <t>Lack of administrative capacity.</t>
  </si>
  <si>
    <t>The calls are published. The statistic of selected projects is published.</t>
  </si>
  <si>
    <t xml:space="preserve">Completion of address points connected with the very high capacity network (VHCN) </t>
  </si>
  <si>
    <t>The infrastructure to increase the number of address points connected with the very high capacity network (VHCN) shall be constructed, increasing the number of address points connected by 23 000. The very high capacity network shall be in line with the BEREC Guidelines on Very High Capacity Networks.</t>
  </si>
  <si>
    <t>Part of the measure will be a new scheme, which is subject to notification by the EC. For SEA support, a concept needs to be drawn up and discussed with a wide range of partners, and may require legislative action. The IRU has a new concept for subsidies, it must be discussed with the Ministry of Finance. Implemented by regions for schools, authorities, but implemented by ICT operators. Many stakeholders. A broad consensus is needed.</t>
  </si>
  <si>
    <t>The recipients will give an evidence that the address points have the availabilitiy to connect.</t>
  </si>
  <si>
    <t>3 - 1.3 High capacity digital networks - 1.3.4 Covering 5G corridors and promoting the development of 5G</t>
  </si>
  <si>
    <t>Completion of enhanced 5G signal coverage of selected rail corridors</t>
  </si>
  <si>
    <t>The measure shall enhance 5G coverage quality (beyond already imposed coverage criteria raised from spectrum auctions) over at distance of at least 210 km in the following rail corridors: Prague – Česká Třebová – Ostrava, Prague – Ústí nad Labem, Prague – Plzeň, Prague – České Budějovice, and Česká Třebová – Brno. </t>
  </si>
  <si>
    <t>Part of the measure will be a new scheme, which is subject to notification by the EC. For SEA support, a concept needs to be drawn up and discussed with a wide range of partners. A broad consensus is needed.</t>
  </si>
  <si>
    <t>National regulation authority (ČTÚ) will make a control of the rail corridors coverage and provide a report</t>
  </si>
  <si>
    <t>Completion of equipping railway wagons with repeaters for passive walls mobile signal coverage </t>
  </si>
  <si>
    <t>Ministry of Transport</t>
  </si>
  <si>
    <t>Current wagons shall be equipped with operational 5G repeaters or passive walls for the quality provision of mobile data services.</t>
  </si>
  <si>
    <t>Part of the measure will be a new scheme, which is subject to notification by the EC. For SEA support, a concept needs to be drawn up and discussed with a wide range of partners. Many stakeholders. A broad consensus is needed.</t>
  </si>
  <si>
    <t xml:space="preserve">The recipients will give an evidence that the repeaters are instaled. </t>
  </si>
  <si>
    <t>Installation and testing of the deployment of an intelligent transport system (C-ITS). </t>
  </si>
  <si>
    <t xml:space="preserve">Completion of the installation and testing of a C-ITS system </t>
  </si>
  <si>
    <t>Ministry of Industry and Trade (or Ministry of Transport)</t>
  </si>
  <si>
    <t>Support of 5G ecosystem applications in corridors shall entail building and testing of an intelligent transport system for rail corridors (C-ITS). A report on the results of this project shall be published by the Ministry of Industry and Trade together with the Ministry of Transport</t>
  </si>
  <si>
    <t>Lack of expert and administrative capacity.</t>
  </si>
  <si>
    <t xml:space="preserve">Ministry of Industry and Trade together with Ministry of Transport will give  an evidence that C-ITS is instaled. </t>
  </si>
  <si>
    <t>3 - 1.3 High capacity digital networks - 1.3.5 Supporting the development of 5G mobile infrastructure in rural investment-intensive white areas</t>
  </si>
  <si>
    <t>Award of all grant decisions for connecting municipalities with high-capacity connection </t>
  </si>
  <si>
    <t>Notification of the award of all grant decisions for connecting municipalities with high-capacity connection by the Ministry of Industry and Trade </t>
  </si>
  <si>
    <t>Notification of the award of all grant decisions for connecting municipalities with high-capacity connection by the Ministry of Industry and Trade. Calls for tender shall include a definition of eligible expenditure, evaluation models and criteria for the selection and evaluation of projects, rules for applicants and beneficiaries, and guidelines on wholesale offers. Inter alia, the selection criteria shall be in line with the BEREC Guidelines on Very High Capacity Networks. 
The municipalities shall be exclusively located in areas that have never been covered by any mobile signal higher than 3G and that can be assumed not to be covered by 5G base networks in the future due to the low expected profitability of the investment. These areas shall be defined in accordance with the State aid rules in force and the National plan for VHCN development.</t>
  </si>
  <si>
    <t xml:space="preserve">Notification of the award of all grant decisions for connecting municipalities with high-capacity connection by the Ministry of Industry and Trade. </t>
  </si>
  <si>
    <t xml:space="preserve">Completion of base stations for 5G signals </t>
  </si>
  <si>
    <t xml:space="preserve">The infrastructure, including 120 base stations, shall be constructed and operational to cover by 5G signals the municipalities in investment-intensive rural areas identified in investment 3.  </t>
  </si>
  <si>
    <t>• Changing construction law in the Czech Republic;
• Lack of interest of investors in public funds.
• Not allowing access to land;
• Another wave of the COVID-19 pandemic;
• Failure to complete the construction procedure by the deadline;
• Insufficient administrative and implementation staff capacity;
• Absence of project management and coordination of activities of individual suppliers;
• Unclear situation regarding the monitoring system for project administration.
These obstacles and risks can then lead to an extension of the implementation period of individual investment projects or to the non-drawing of funds from public sources.</t>
  </si>
  <si>
    <t>National regulation authority (ČTÚ) will make a control of the BTS operations.</t>
  </si>
  <si>
    <t>3 - 1.3 High capacity digital networks - 1.3.6 Scientific research activities related to the development of 5G networks and services</t>
  </si>
  <si>
    <t>Award of all grant decisions for scientific research projects related to 5G networks </t>
  </si>
  <si>
    <t>Notification of the award of all grant decisions for scientific research projects related to 5G networks by the Ministry of Industry and Trade </t>
  </si>
  <si>
    <t>Programme TREND</t>
  </si>
  <si>
    <t xml:space="preserve">Notification of the award of all grant decisions for scientific research projects related to 5G networks by the Ministry of Industry and Trade. The projects shall focus on the use of 5G applications in industry and services, in particular the exploitation of new technologies in the production processes of the automotive and other key sectors, taking into account the principles of circular economy through the sourcing of secondary raw materials. Support shall also be targeted at projects fostering the development and dissemination of automation, robotisation, artificial intelligence and virtual or augmented reality. Potential beneficiaries include businesses or public research organisations. </t>
  </si>
  <si>
    <t xml:space="preserve">Notification of the award of all grant decisions for scientific research projects related to 5G networks by the Ministry of Industry and Trade. </t>
  </si>
  <si>
    <t>Completion of scientific research projects related to 5G networks</t>
  </si>
  <si>
    <t>Number of projects supported</t>
  </si>
  <si>
    <t>At least 20 among the previously selected scientific research projects on potential further developments of 5G networks and services.shall be completed. The resulting studies shall be published by the Ministry of Industry and Trade.</t>
  </si>
  <si>
    <t>• Lack of administrative capacity. Lack of project management and coordination of individual contractors’ activities. Unclear situation regarding the monitoring system for project administration.</t>
  </si>
  <si>
    <t>The results of the R&amp;A projects will be published.</t>
  </si>
  <si>
    <t>4 - 1.4 Digital economy and society, innovative start-ups and new technologies - 1.4.1 Institutional reform of the coordination and support system for digital transformation of economy (incl. RIS 3)</t>
  </si>
  <si>
    <t>Implementation of organisational changes to reform the structure of public bodies overseeing digital transformation of the economy</t>
  </si>
  <si>
    <t xml:space="preserve">Setting up of the Committee (and of the related working group) responsible for the coordination of national stakeholders to prepare projects for digital transformation of Czech economy </t>
  </si>
  <si>
    <t xml:space="preserve">The Digital Transformation Committee, including the representation of public and private stakeholders, shall coordinate the implementation of the reforms and investments under component 1.4 and 1.5. This shall also include a special consultative/expert working group overseeing the implementation of the EU Start-up Nations Standards under this component and it shall provide legal analyses, impact studies and expert opinion on the selection of methods of implementation. This milestone shall be considered fulfilled once the Committee and the working group start to work. </t>
  </si>
  <si>
    <t>The main risk lies in potential political instability after the parliamentary elections and the lack of stable government that will have a clear mandate to approve significant reforms.</t>
  </si>
  <si>
    <t>Public and parliamentary oversight, ususal for all governmental reforms</t>
  </si>
  <si>
    <t>4 - 1.4 Digital economy and society, innovative start-ups and new technologies - 1.4.3 Joint Strategic Technologies Support and Certification Group with the Strategic Technologies Board</t>
  </si>
  <si>
    <t xml:space="preserve">Establishment and appointment of certification authorities </t>
  </si>
  <si>
    <t>Creation of a network of certification authorities for strategic sectors.</t>
  </si>
  <si>
    <t>Project developer’s report</t>
  </si>
  <si>
    <t>CzechInvest</t>
  </si>
  <si>
    <t>Establishment of certification authorities with testing capacities for certification including laboratories, equipment and know-how to support the development and innovation in strategic sectors.</t>
  </si>
  <si>
    <t>Lack of capacity of certification authorities.</t>
  </si>
  <si>
    <t>inspection of the Ministry of Industry and Trade</t>
  </si>
  <si>
    <t xml:space="preserve">Number of companies provided with certification </t>
  </si>
  <si>
    <t>50 companies to be provided with certification by the established network of accredited certification authorities</t>
  </si>
  <si>
    <t>Lack of interest from both firms and supporting infrastructure;Changes to the regulatory framework;Lack of funding and inadequately selected funding arrangements;Technical complications leading to an extension of the implementation period.</t>
  </si>
  <si>
    <t>regular monitoring, feedback, on-the-spot checks</t>
  </si>
  <si>
    <t>4 - 1.4 Digital economy and society, innovative start-ups and new technologies - 1.4.1.1 European Centre of Excellence in AI “for Citizens’ Safety and Security”</t>
  </si>
  <si>
    <t>Launch of the European Centre of Excellence in Artificial Intelligence for Citizens Safety and Security</t>
  </si>
  <si>
    <t>Launch of European Centre of Excellence in Artificial Intelligence for Citizens Safety and Security providing services as part of the European network</t>
  </si>
  <si>
    <t>European Centre of Excellence in Artificial Intelligence for Citizen Safety and Security is to support research, cooperation and introduction of new applications in the field of artificial intelligence.</t>
  </si>
  <si>
    <t>The main risk is a disagreement between key stakeholders in academie. We assume that the ambiguity will be solved by consensus.</t>
  </si>
  <si>
    <t>Discussion at the national level with all key stakeholders</t>
  </si>
  <si>
    <t>4 - 1.4 Digital economy and society, innovative start-ups and new technologies - 1.4.1.2 European Digital Media Observatory Hub (EDMO)</t>
  </si>
  <si>
    <t>Launch of the European Digital Media Observatory hub for CEE in the Czech Republic (CEDMO)</t>
  </si>
  <si>
    <t>Launch of the CEDMO hub built by the academic consortium with the Charles University in Prague as a leading partner</t>
  </si>
  <si>
    <t>European Commission</t>
  </si>
  <si>
    <t>The Digital Media Hub as part of the EDMO network shall focus on analysing and combating the spread of fake information such as misinformation related to COVID or 5G networks.</t>
  </si>
  <si>
    <t>The CEDMO project was already selected by the EC, the main risk is therefore in lack of sources for co-funding.</t>
  </si>
  <si>
    <t>Inspection of the Ministry of Industry and Trade</t>
  </si>
  <si>
    <t xml:space="preserve">Minimum number of statistically relevant panellists involved in the CEDMO Index </t>
  </si>
  <si>
    <t>EDMO</t>
  </si>
  <si>
    <t>CEDMO is to provide monthly research and monitoring activity with the involvement of a statistically relevant sample of at least 2000 persons.</t>
  </si>
  <si>
    <t>Insufficient funding for the representative panel</t>
  </si>
  <si>
    <t>4 - 1.4 Digital economy and society, innovative start-ups and new technologies - 1.4.1.3 Transfer of foreign best practices and know-how for digital transformation, monitoring and research on the socio-economic effects of the crisis (Samuel Neaman Institute)</t>
  </si>
  <si>
    <t>Establishment of the Czech Samuel Neaman Institute with international outreach including 5 international cooperation agreements in a form of memorandums in order to transfer best practices in the area of digital transformation</t>
  </si>
  <si>
    <t>The Institute is to monitor recent developments and socio-economic impacts of digital transformation based on the memorandum with the Ministry of Industry and Trade. It is to conclude memorandums on cooperation and of transferring know-how to support digital transformation of the economy.</t>
  </si>
  <si>
    <t>The risk of non-cooperation at that time due to the aggravation of the pandemic</t>
  </si>
  <si>
    <t>4 - 1.4 Digital economy and society, innovative start-ups and new technologies - 1.4.1.4 SME Management Training Platform for post-COVID-19 Digital Transformation</t>
  </si>
  <si>
    <t xml:space="preserve">Launch of SME management training platform and involvement of the management of at least 200 SMEs in reskilling and upskilling activities focusing on digital transformation </t>
  </si>
  <si>
    <t>Project coordinator’s dates</t>
  </si>
  <si>
    <t>The platform is to serve as a basis for educating management of SMEs on the opportunities and risks posed by new digital technologies. It is to be a badge based education system. Its content is to be developed in cooperation with stakeholders.</t>
  </si>
  <si>
    <t>Ex-post funding may pose a risk to the project</t>
  </si>
  <si>
    <t>4 - 1.4 Digital economy and society, innovative start-ups and new technologies - 1.4.1.5 European Blockchain Services Infrastructure (EBSI) – DLT bonds for SME financing</t>
  </si>
  <si>
    <t>Completion of the use-case EBSI technical implementation and launch of the SME pilot phase</t>
  </si>
  <si>
    <t xml:space="preserve">Launch of SME bonds offer in pilot phase in order to provide financing </t>
  </si>
  <si>
    <t>EC/EBP</t>
  </si>
  <si>
    <t xml:space="preserve">Pilot programme to be launched to enable SMEs to offer bonds based on Distributed Ledger Technology under the regulatory sandbox within the frames of the EBSI </t>
  </si>
  <si>
    <t>Regulatory and/or technical barriers</t>
  </si>
  <si>
    <t>Number of SMEs supported following a successful pilot phase through offer of digital bonds on EBSI</t>
  </si>
  <si>
    <t xml:space="preserve">Number </t>
  </si>
  <si>
    <t>Pilot programme to be launched to enable SMEs to offer bonds based on Distributed Ledger Technology under the regulatory sandbox within the frames of the EBSI</t>
  </si>
  <si>
    <t>Insufficient supply of SME bonds</t>
  </si>
  <si>
    <t>4 - 1.4 Digital economy and society, innovative start-ups and new technologies - 1.4.1.6 5G Demonstrative application projects for cities and industrial areas</t>
  </si>
  <si>
    <t>Development and operation of reference applications for Smart Cities</t>
  </si>
  <si>
    <t>Limited monitoring of the situation</t>
  </si>
  <si>
    <t>Ministry of Regional Development in cooperation with Ministry of Industry and Trade</t>
  </si>
  <si>
    <t>Five reference application as part of the Smart Cities programme to be completed</t>
  </si>
  <si>
    <t>The results of the ongoing checks carried out by the Ministry of Regional Development and the Ministry of Industry and Trade.</t>
  </si>
  <si>
    <t>MoRD + MIT; The results of the development will be published.</t>
  </si>
  <si>
    <t>Expansion of applications of uses cases for Smart Cities and for Industry 4.0</t>
  </si>
  <si>
    <t>45 for Smart Cities; 35 for Industry 4.0</t>
  </si>
  <si>
    <t>Ministry of Regional Development (Smart Cities) and Ministry of Industry and Trade (Industry 4.0)</t>
  </si>
  <si>
    <t xml:space="preserve">Expansion of selected demonstrative 5G use-case applications to other location including regions and local municipalities within the frames of Smart Cities and Industry 4.0 programmes </t>
  </si>
  <si>
    <t>Limited funds for the development and subsequent implementation of applications. 
The insufficient staff capacity for implementation.</t>
  </si>
  <si>
    <t>4 - 1.4 Digital economy and society, innovative start-ups and new technologies - 1.4.2.1 Czech Rise-Up programme</t>
  </si>
  <si>
    <t xml:space="preserve">Support of projects aiming at innovation in medical and non-medical technological solutions to cope the effects of COVID-19 and with its economic and social consequences </t>
  </si>
  <si>
    <t>Programme Manager (MPO)</t>
  </si>
  <si>
    <t>Support of businesses in COVID related medical research and in developing projects, and research projects aiming at medical and non-medical technological solutions to cope with the economic and social consequences of the crisis in a form of de minimis grant support in a total value of minimum EUR 23 564 527,53. Award of the contracts to the projects selected under the competitive calls for proposals mentioned in this milestone shall be, in compliance with the ’Do no significant harm’ Technical Guidance (2021/C58/01) through the use of an exclusion list and the requirement of compliance with the relevant EU and national environmental legislation.</t>
  </si>
  <si>
    <t>Lack of projects</t>
  </si>
  <si>
    <t>4 - 1.4 Digital economy and society, innovative start-ups and new technologies - 1.4.2.2 Fostering entrepreneurship and innovative firms</t>
  </si>
  <si>
    <t>Number of start-ups supported via innovation hubs and partner organisations of the programme</t>
  </si>
  <si>
    <t>Start-ups and other eligible entities to be provided with mentoring, consultant and advisory services or training to foster entrepreneurship and validation of business plans.</t>
  </si>
  <si>
    <t>Lack of qualified consultants, experts, lack of suitable partners in the regions, lack of willingness on the part of local governments and schools to cooperate</t>
  </si>
  <si>
    <t>4 - 1.4 Digital economy and society, innovative start-ups and new technologies - 1.4.2.3 Pilot co-investment funds for the development of pre-seed investments, strategic technologies and university spin-offs within the framework of European Centres of Excellence</t>
  </si>
  <si>
    <t>Launch of Funds of funds and the investment of the three designated funds (pre-seed, strategic technologies and spin-off funds)</t>
  </si>
  <si>
    <t>End of the pilot phase after exhaustion of investment capacity from funds provided by the RRF</t>
  </si>
  <si>
    <t>Report by the manager of the co-investment fund</t>
  </si>
  <si>
    <t>Three co-investment funds for existing and new venture-capital are to be launched to support innovative start-ups, strategic technologies and companies with seed/pre-seed investment. The pilot phase should verify the level of demand, targeted risk, absorption and areas of investment, not least the complementarity with other aid instruments. On the basis of the results of the pilot phase, further continuous investment rounds are to be set and further areas for investment shall be identified. The value of investment shall reach minimum amount of EUR 54 983 897,57.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t>
  </si>
  <si>
    <t>Inappropriate settings disincentivising the involvement of private actors, intervention of the crisis in the area of start-ups</t>
  </si>
  <si>
    <t>Investments in pre-seed and technology start-ups and spin-offs</t>
  </si>
  <si>
    <t xml:space="preserve">Projects and innovative start-ups to be selected and supported by the investment funds.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 </t>
  </si>
  <si>
    <t>4 - 1.4 Digital economy and society, innovative start-ups and new technologies - 1.4.2.4 Internationalisation of start-ups</t>
  </si>
  <si>
    <t>Support of start-ups international expansion via consulting, mentoring business advisory services, accelerator programmes</t>
  </si>
  <si>
    <t>MPO/CzechInvest</t>
  </si>
  <si>
    <t>Start-ups to be supported via support programmes focusing on international expansion and adaptation to foreign markets. These programmes shall include: mentoring and consulting services, product validation acceleration programmes services related to foreign, best practice sharing, expansion, product / service adaptation.</t>
  </si>
  <si>
    <t>insufficient number of start-ups emerging;lack of private co-financing of firms;inappropriate selection of sites, covid19 crisis (closed boundaries and possibility of physical presence on site)</t>
  </si>
  <si>
    <t>regular monitoring, mid-term reporting, regular meetings</t>
  </si>
  <si>
    <t>4 - 1.4 Digital economy and society, innovative start-ups and new technologies - 1.4.2.5 Regulatory sandboxes in line with EU priorities</t>
  </si>
  <si>
    <t>Launch of two regulatory sandboxes in fintech and Artificial Intelligence</t>
  </si>
  <si>
    <t>Set-up of the two sandboxes in the priority regulated areas, such as finance (based on Digital Finance Package) and AI (based on European legal framework for AI)</t>
  </si>
  <si>
    <t>Ministry of Finance</t>
  </si>
  <si>
    <t>Sandboxes in the field of fintech and AI shall be considered to be active and operating when innovative companies are able to submit their applications for testing programmes. The primary focus shall be on projects already under preparation.</t>
  </si>
  <si>
    <t>Lack of cooperation from the regulator of the priority area.</t>
  </si>
  <si>
    <t>Sandbox participants supported by the sandboxes</t>
  </si>
  <si>
    <t>Number of companies within regulated sectors whose project and product has been tested through the sandboxes in the field of fintech and AI. The primary focus shall be on projects already under preparation. Both sandboxes should support at least 10 projects in each programme launched.</t>
  </si>
  <si>
    <t>4 - 1.4 Digital economy and society, innovative start-ups and new technologies - 1.4.3.1 Building quantum communication infrastructure</t>
  </si>
  <si>
    <t>Completion of construction and pilot operation phase of an optical quantum network</t>
  </si>
  <si>
    <t>Infrastructure is operational and testing has been documented and approved by the relevant authorities (Ministry of Industry and Trade, Ministry of Defence, National Cyber and Information Security Office (NÚKIB))</t>
  </si>
  <si>
    <t>The milestone shall include: the creation of optical connections between Prague, Brno and Ostrava, total optical length of 400 km, 6 Quantum Key Distribution (QKD) segments; implementation of two secondary metropolitan branches based on commercial QKD equipment and two secondary metropolitan branches based on experimental QKD Toolkit; purchase and planning of mobile secondary branches; testing the integration of quantum communications existing telecommunications technologies; and testing of 3 use-cases specific to the military areas.</t>
  </si>
  <si>
    <t>A radical increase in the price of quantum equipment due to high demand.</t>
  </si>
  <si>
    <t>4 - 1.4 Digital economy and society, innovative start-ups and new technologies - 1.4.3.2 Support to R &amp; I in aviation industry</t>
  </si>
  <si>
    <t>Full operation of at least one testbed based on digital twin technology and digital transformation equipment in the aviation industry</t>
  </si>
  <si>
    <t>Purchase and operation of the necessary equipment including experimental ones.</t>
  </si>
  <si>
    <t>The milestone shall include the completion of the engine core test bed enabling aircraft engine manufacturers to test digital aviation engine pairs; the acquisition of additional experimental aircraft engines equipped with a high number of sensors allowing for the development of new aerospace technologies and a testbed for an experimental aircraft to test the engines in flight. 
The research activity shall have a primary focus on low-impact options and may include research activity focusing on efficiency increase of the existing ‘best in class’ technology only if it does not lead to technology lock-in effects or if results of the R&amp;I process are technologically neutral at the level of their application.</t>
  </si>
  <si>
    <t>A prerequisite for timely production and supply by suppliers</t>
  </si>
  <si>
    <t>Engine recovery on the test site</t>
  </si>
  <si>
    <t>5 - 1.5 Digital transformation of enterprises - 1.5.1 Creation of Platform for the digitisation of the economy</t>
  </si>
  <si>
    <t>Creation of Platform for the digitisation of the economy</t>
  </si>
  <si>
    <t>Launch of operation of the platform</t>
  </si>
  <si>
    <t>A platform for the digitisation of the economy shall be established and its operation launched. The platform shall coordinate the interconnection of all actors in the national digital ecosystem such as the European and national Digital Innovation Hubs, the Centres of Excellence in Artificial Intelligence, the National Competence Centres in High-Performance Computing and Cybersecurity, the European Reference Testing and Experimentation facilities, the innovation centres, and clients of all these centres. The platform shall operate as one of the working groups of the Digital Transformation Committee to be established as reform 1 under component 1.4.</t>
  </si>
  <si>
    <t>The platform for the Digitalisation of the industrz will ensure the coordination of the creation of an interconnected and sustainable ecosystem through individual investments, and we perceive the insufficient coordination of stakkeholders as a risk.</t>
  </si>
  <si>
    <t>Ensuring the creation of the ecosystem</t>
  </si>
  <si>
    <t>5 - 1.5 Digital transformation of enterprises - 1.5.1.1 European and national Digital Innovation Hubs</t>
  </si>
  <si>
    <t>Creation of functional and interconnected European and national Digital Innovation Hubs</t>
  </si>
  <si>
    <t>Number of European and national Digital Innovation Hubs</t>
  </si>
  <si>
    <t>Digital Europe Programme</t>
  </si>
  <si>
    <t>Six European and national Digital Innovation Hubs shall be established and their operation launched. These Digital Innovation Hubs shall support the digital transformation mainly of SMEs and state administration, introducing new technologies, attracting experts in the field, and ensuring greater resilience of industry and services vis-à-vis potential further crises.</t>
  </si>
  <si>
    <t>An interconnected network of European Digital Innovation Hubbs will be set up over a number of years and will be complemented by other high-quality national projects. We consider the insufficient number of European digital innovation hubs to be the main risk, which we therefore want to supplement with an adequate number of regionally focused national hubs.</t>
  </si>
  <si>
    <t>Monitoring of the Ministry of Industry and Trade and the European Commission in connection with the establishment and operation of EDIHs ecosystem</t>
  </si>
  <si>
    <t>5 - 1.5 Digital transformation of enterprises - 1.5.1.2 European Reference Testing and Experimentation facility</t>
  </si>
  <si>
    <t>Creation of a European Reference Testing and Experimentation facility</t>
  </si>
  <si>
    <t>Number of European Reference Testing and Experimentation facilities</t>
  </si>
  <si>
    <t>European Commission and Ministry of Industry and Trade</t>
  </si>
  <si>
    <t>A European Reference Testing and Experimentation facility shall be established and its operation launched. This facility shall establish a connection between research sectors (such as the Centre of Excellence in Artificial Intelligence) and the wider economy (such as the European and national Digital Innovation Hubs) by allowing research centres and SMEs to test the technologies and applications developed so that they can be used in their operations.</t>
  </si>
  <si>
    <t>The main risk is a mismatch between stakeholders.We assume that the lack of clarity and staffing for the implementation of the investment will be resolved by consensus.</t>
  </si>
  <si>
    <t>Results of project evaluations at European or national level</t>
  </si>
  <si>
    <t>5 - 1.5 Digital transformation of enterprises - 1.5.1.3 Digital transformation of manufacturing and non-production companies and increase of their resilience</t>
  </si>
  <si>
    <t xml:space="preserve">Direct support to enterprises for digital transformation </t>
  </si>
  <si>
    <t>Number of enterprises</t>
  </si>
  <si>
    <t>377 enterprises shall be digitally transformed. This digital transformation shall increase digital processes particularly in SMEs. Support shall be given to activities such as the introduction of digitalisation in enterprises, including the necessary process analysis, the introduction of digital solutions in areas related to artificial intelligence, process automation, robotics and cybersecurity of online and cyber-physical systems and the introduction of new technologies, the acquisition of new technological devices and equipment, including the necessary infrastructure, interconnection of acquired or existing technologies using state-of-the-art communication channels and protocols (autonomous two-way communication).
The total budget executed for this purpose shall amount to at least EUR 180 000 000, including at least EUR 120 000 000 for SMEs and mid-caps and at least EUR 60 000 000 for large enterprises.</t>
  </si>
  <si>
    <t>Analysis of the increase in digital familiarity for enterprises</t>
  </si>
  <si>
    <t>Comparison of intentions and final results in the analysis</t>
  </si>
  <si>
    <t>6 - 1.6 Acceleration and digitalisation of the building process - 1.6.1 Implementation of the new Building Act into practice</t>
  </si>
  <si>
    <t>Entry into force of the new Building Act</t>
  </si>
  <si>
    <t>Provision in the law indicating the entry into force of the new Building Act</t>
  </si>
  <si>
    <t>Q3</t>
  </si>
  <si>
    <t>Link for the approved legislature.</t>
  </si>
  <si>
    <t>Ministry of Regional Development </t>
  </si>
  <si>
    <t>The new Building Act that brings acceleration of the building permit process, digitalisation of the process, and a decrease in the number of regulatory authorities shall enter into force.</t>
  </si>
  <si>
    <t>Assumption: It is expected that the law will be approved and proclaimed by the year 2021.
Risk: Risk is that the approval process of law could be delayed or even stopped..</t>
  </si>
  <si>
    <t>Acceptance of New Building act by parliament and publication of said law in collection of laws.</t>
  </si>
  <si>
    <t xml:space="preserve">Start of the activity of the Supreme Construction Office </t>
  </si>
  <si>
    <t>The Supreme Construction Office shall begin its functions. It shall have a legal existence and physical headquarters.</t>
  </si>
  <si>
    <t>1) Link for the approved legislature.
2) Links for contracts published in the public registry of public contracts which are connected to these purchases.</t>
  </si>
  <si>
    <t>Ministry of Regional Development/Highest Building Authority</t>
  </si>
  <si>
    <t xml:space="preserve">Creation of new state structure of the Supreme Construction Office, including internal units. Securing financial and IT staffing as well as training of personnel, allowing for proper functioning of the new office. </t>
  </si>
  <si>
    <t>Assumption: By gradual effectiveness of law we will achieve the creation of a new construction regulation structure before the full, force of law will take effect. And we will be able to build Up to bottom new structure of new state construction regulation offices. Including NSU new budget area, personal backing, (Economists, IT, HR) including secured locations.
Risk: Structure will not be created in time, managers might be missing of sub-organizations.</t>
  </si>
  <si>
    <t>Legally existing Office which has legislative backing for its existence 
and having headquarters. .</t>
  </si>
  <si>
    <t>Shortening of the construction permit process by at least two years</t>
  </si>
  <si>
    <t>Years</t>
  </si>
  <si>
    <t>Statistical outputs from informational systems of NSU prooving construction administrative activity of NSU) (Accounting average length of the building process in the Czech Republic in Years of 2024 - 2026) .</t>
  </si>
  <si>
    <t>Ministry of Regional Development/ Supreme Construction Office</t>
  </si>
  <si>
    <t>The average duration of the construction permissions process shall be shortened by at least two years, from 5.5 years to 3.5 years or less, to be confirmed by the Supreme Construction Office, based on a new statistic for the average length of the permissions process in 2024-2025.</t>
  </si>
  <si>
    <t>Assumption: Successful creation of NSU and its full function. Secured necessary technical backing for employees (with regards od full digital construction process inside online tools.), securing necessary training and training materials for all stakeholders.
Risk: Check of reaching targe will b available only after full effectiveness of the law.</t>
  </si>
  <si>
    <t>Legally existing Office which has legislative backing for its existence and having headquarters and an information system for the agenda of construction law. Validation will be done on data provided by NSU and in Infamraional systems of MMR/NSU.</t>
  </si>
  <si>
    <t>6 - 1.6 Acceleration and digitalisation of the building process - 1.6.2 Creation of a new central information system (“AIS”)</t>
  </si>
  <si>
    <t>Central Information System fully operational</t>
  </si>
  <si>
    <t>Deployment of the system, start of use by the building offices.</t>
  </si>
  <si>
    <t>The web address where the Informational system will be accessible.</t>
  </si>
  <si>
    <t>Ministry of Regional Development/Supreme Construction Office</t>
  </si>
  <si>
    <t xml:space="preserve">Creation of a new central information system to be used by civil servants of the authorities involved in the construction permissions process. </t>
  </si>
  <si>
    <t>Assumptions: Fully done previously stated activities:
RISK: Delay in implantation because, for technical reasons on either side of the process, the complexity of the document split up operation.</t>
  </si>
  <si>
    <t xml:space="preserve">Material proving the existence and operation of the information system will be provided. Acceptance protocols will be documented and a link to the web address where the IS will be available will be provided. </t>
  </si>
  <si>
    <t>6 - 1.6 Acceleration and digitalisation of the building process - 1.6.3 Development and use of public administration data in spatial planning</t>
  </si>
  <si>
    <t>Creation of a standardised database of spatial analytical documentation</t>
  </si>
  <si>
    <t>Standardised database of Spatial Analytical documentation fully operational and used by public authorities</t>
  </si>
  <si>
    <t>Protocols will be available with maintainers of validation tool (Ministry of Regional Development/Supreme Construction Office)</t>
  </si>
  <si>
    <t>Ministry of Regional Development / Supreme Construction Office in cooperation with regional authorities.</t>
  </si>
  <si>
    <t>Transfer of database of spatial analytical documentation and validation of the protocol. The validation tool shall be included inside the National Geoportal of Spatial Planning, where spatial analytical documentation shall be uploaded.</t>
  </si>
  <si>
    <t>Assumption: For data validation, MMR must secure a control tool that is accessible. Before database transfer, data will be actualized by regional technical maps.
RISK: Delay of technical regional map realization</t>
  </si>
  <si>
    <t xml:space="preserve">Proof by the protocol of data validation by Spatial Analytical Documentation. </t>
  </si>
  <si>
    <t>6 - 1.6 Acceleration and digitalisation of the building process - 1.6.4 Reaping the Full Benefits of Digitising Building Control</t>
  </si>
  <si>
    <t>IT systems supporting digitalisation of the building permit process fully operational</t>
  </si>
  <si>
    <t>IT systems fully operational, including end-user deployment.</t>
  </si>
  <si>
    <t>The web address where the system will be available.</t>
  </si>
  <si>
    <t>Czech Agency for Standardization /Office for Technical Standardization, Metrology and State Testing with Cooperation of Ministry of Regional Development</t>
  </si>
  <si>
    <t>Three IT systems shall be put in operation which allow for interlinking all databases used in the construction permissions process:  
a system linking technical norms with implementing regulations, It shall be integrated into the Building Developer Portal and made accessible to the public.  
a system for structured requirements about buildings and procedures, validation and control of permit process including ontology 
a system for management of data standards of buildings.</t>
  </si>
  <si>
    <t>The goal of this is investment is the procurement of an informational system including content, and several methodologies. Suppliers of this system will be chosen under law No. 134/2016 Col. RISK is the delay of Informational system doe to prolong procurement process. Created Informational system will be created as a cooperating component of eGovernment and digitalized construction law process itself. RISK is also of delay of other systems before they reach the necessary level of development. And also waiting for need integration is a risk too. Creation of Digital Standard of building content is riks too doe to its broad range. Such complexity stems from a need to integrate parts of standards to complex models</t>
  </si>
  <si>
    <t>7 - 2.1 Sustainable transport - 2.1.0 Creating alternatives to energy and space-intensive road transport</t>
  </si>
  <si>
    <t>Approval of the mobility plans</t>
  </si>
  <si>
    <t>Approval of the plan by the city representative bodies</t>
  </si>
  <si>
    <t>The web address where the information of approved SUMP will be available.</t>
  </si>
  <si>
    <t>All statutory cities of the Czech Republic (cities with a population of over 40 000) shall have a Sustainable Urban Mobility Plan (SUMP) approved by the city representative bodies, based on the Urban and Active Mobility Concept approved by the government.</t>
  </si>
  <si>
    <t>The first version of the sustainable urban mobility plan has already been approved by these cities (some in a simplified version), the new version will contain all the required parts and will be based on the necessary analyzes (traffic modeling, surveys, etc.). The risk is the possibility of conducting surveys during a pandemic.</t>
  </si>
  <si>
    <t>Evidence of approval of documents in individual cities over 40 thousand inhabitants.</t>
  </si>
  <si>
    <t>Approval and entry into force of the new Freight Transport Concept</t>
  </si>
  <si>
    <t>Approval by the government</t>
  </si>
  <si>
    <t>The web of Ministry of Transport</t>
  </si>
  <si>
    <t>The government shall approve the new Freight Transport Concept, which will set the conditions for increasing the share of rail freight transport in the total volume of transport for the period 2024-2030. The concept will focus on supporting multimodal transport, improving freight transport services and reducing the impact of freight transport on the environment, public health and global climate change.</t>
  </si>
  <si>
    <t>The risk is the difficulty of obtaining relevant analytical data, as the current freight transport market is affected by a pandemic and it will be necessary to wait for the situation to stabilize in the coming period.</t>
  </si>
  <si>
    <t>Issuance of government resolution. Monitoring and evaluation of the freight conception.</t>
  </si>
  <si>
    <t>Approval of the transport service plans.</t>
  </si>
  <si>
    <t>Approval by the operators of public transport</t>
  </si>
  <si>
    <t>The websites of individual public transport order parties.</t>
  </si>
  <si>
    <t>All operators of public transport (state, regions and cities operating public transport) shall approve a five-year transport service plan, based on the government-approved Public Transport Concept.</t>
  </si>
  <si>
    <t>The risk is the difficulty of obtaining relevant analytical data, as the current behavior of the population in the field of mobility is affected by the pandemic and it will be necessary to wait for the situation to stabilize in the coming period.</t>
  </si>
  <si>
    <t>Proof of approval of the documents by individual public transport orderers.</t>
  </si>
  <si>
    <t>Reaching an increased modal share of public transport in CZ cities bigger than 250 000 inhabitants and in CZ cities bigger than 75 000 inhabitants</t>
  </si>
  <si>
    <t>% (modal share of public transport)</t>
  </si>
  <si>
    <t>40 % in cities bigger than 250 000 inhabitants / 28 % in cities bigger than 75 000 inhabitants</t>
  </si>
  <si>
    <t>45 % in cities bigger than 250 000 inhabitants / 35 % in cities bigger than 75000 inhabitants</t>
  </si>
  <si>
    <t>SUMPs of individual cities</t>
  </si>
  <si>
    <t>Individual cities in cooperation with Ministry of Transport</t>
  </si>
  <si>
    <t xml:space="preserve">Modal share of public transport in CZ cities bigger than 250 000 inhabitants and in CZ cities bigger than 75 000 inhabitants shall increase by the % clarified in the goal column. </t>
  </si>
  <si>
    <t xml:space="preserve">Achieving a change in the traffic behavior of the majority of the population </t>
  </si>
  <si>
    <t>Statistical data</t>
  </si>
  <si>
    <t>Reaching an increased modal share of cycling in CZ cities bigger than 250 000 inhabitants and in CZ cities bigger than 75 000 inhabitants</t>
  </si>
  <si>
    <t>% (modal share of cycling)</t>
  </si>
  <si>
    <t>1 % in cities bigger than 250 000 inhabitants / 5 % in cities bigger than 75 000 inhabitants</t>
  </si>
  <si>
    <t>5 % in cities bigger than 250 000 inhabitants / 10 % cities bigger than 75 000 inhabitants</t>
  </si>
  <si>
    <t>Modal share of cycling in CZ cities bigger than 250 000 inhabitants and in CZ cities bigger than 75 000 inhabitants shall increase by the % clarified in the goal column.</t>
  </si>
  <si>
    <t xml:space="preserve">achieving a change in the traffic behavior of the majority of the population </t>
  </si>
  <si>
    <t>7 - 2.1 Sustainable transport - 2.1.1 New technologies and digitisation on railway infrastructure</t>
  </si>
  <si>
    <t>Definition of the set of projects for Investment 1</t>
  </si>
  <si>
    <t>Definition of the set of projects by the Ministry of Transport</t>
  </si>
  <si>
    <t>Railway Administration
Správa železnic</t>
  </si>
  <si>
    <t>Definition of the set of projects of 41 km of lines covered by Global System for Mobile Communications – Railway (GSM-R), 20 newly installed or more reliably powered base transceiver stations (BTS) and implementation of new technologies and equipment for railway traffic management.</t>
  </si>
  <si>
    <t>Risks of project planning capacity of the beneficiary</t>
  </si>
  <si>
    <t>Accordance with the budget of State Fund for Transport Infrastructure</t>
  </si>
  <si>
    <t>Completion of two projects from a predefined set of projects.</t>
  </si>
  <si>
    <t>Number of projects</t>
  </si>
  <si>
    <t>Railway Administration 
Správa železnic</t>
  </si>
  <si>
    <t>Completion of two projects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</si>
  <si>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</si>
  <si>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six additional projects from a predefined set of projects.</t>
  </si>
  <si>
    <t>Completion of six additional projects (8 in total)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</si>
  <si>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7 - 2.1 Sustainable transport - 2.1.2 Electrification of railways</t>
  </si>
  <si>
    <t>Definition of the set of projects for Investment 2</t>
  </si>
  <si>
    <t>Definition of a set of projects comprising 39,7 km of electrified lines and 4 traction feeder stations with increased power or newly built.</t>
  </si>
  <si>
    <t xml:space="preserve">Completion of two projects from a predefined set of projects </t>
  </si>
  <si>
    <t>Completion of two projects from the predefined set of projects comprising 39,7 km of electrified lines and 4 traction feeder stations with increased power or newly built.</t>
  </si>
  <si>
    <t xml:space="preserve">Completion of six additional projects from a predefined set of projects </t>
  </si>
  <si>
    <t>Completion of five additional projects (8 in total) from the predefined set of projects comprising 39,7 km of electrified lines and 4 traction feeder stations with increased power or newly built.</t>
  </si>
  <si>
    <t>7 - 2.1 Sustainable transport - 2.1.3 Improving the environment (railway infrastructure support)</t>
  </si>
  <si>
    <t>Definition of the set of projects for Investment 3</t>
  </si>
  <si>
    <t>Definition of a set of projects comprising about 121,88 km of modernised lines,9 modernised railway stations with reconstructed track and safely and barrier-free accessible platforms and 35 station buildings with reduced energy intensity, increased comfort and better services for passengers.</t>
  </si>
  <si>
    <t xml:space="preserve">Completion of 26 projects from a predefined set of projects </t>
  </si>
  <si>
    <t>Completion of 26 projects from the predefined set of projects comprising about 121,88 km of modernised lines, 9 modernised railway stations with reconstructed track and safely and barrier-free accessible platforms and 35 station buildings with reduced energy intensity, increased comfort and better services for passengers.</t>
  </si>
  <si>
    <t xml:space="preserve">Completion of 30 additional projects from a predefined set of projects </t>
  </si>
  <si>
    <t>Completion of 30 additional projects from the predefined set of projects comprising 121,88 km of lines modernised, operationally improved or more resistant to natural influences, about 9 modernised railway stations with reconstructed track and safely and barrier-free accessible platforms and 39 station buildings with reduced energy intensity, increased comfort and better services for passengers.</t>
  </si>
  <si>
    <t>7 - 2.1 Sustainable transport - 2.1.4 Road and rail safety (railway crossings, bridges and tunnels, cycle paths and barrier-free routes)</t>
  </si>
  <si>
    <t>Completion of level crossings with an increased safety</t>
  </si>
  <si>
    <t>Number of level crossings with an increased safety</t>
  </si>
  <si>
    <t>Level crossings with an increased protection level, with newly installed or modernised flashlight warning system or mechanical safety installation.</t>
  </si>
  <si>
    <t>Completion of built cycle paths, sidewalks and barrier-free routes</t>
  </si>
  <si>
    <t>Length of built cycle paths, sidewalks, barrier-free routes - km</t>
  </si>
  <si>
    <t>State Fund for Transport Infrastructure</t>
  </si>
  <si>
    <t>Length of built cycle path / sidewalk / barrier-free routes.</t>
  </si>
  <si>
    <t>Completion of modernised railway bridges or tunnels</t>
  </si>
  <si>
    <t>Number of modernised railway artificial structures (bridges / tunnels)</t>
  </si>
  <si>
    <t>Modernised railway artificial structure for the operational phase.</t>
  </si>
  <si>
    <t>Length of built cycle path / sidewalk / barrier-free route.</t>
  </si>
  <si>
    <t>Document "Declaration of the Beneficiary" (the Beneficiary reports at the project level within the set monitoring the fact that the project / part of the project is ready for the operational phase).</t>
  </si>
  <si>
    <t>8 - 2.2 Reducing energy consumption in the public sector - 2.2.1 Improving the energy performance of state buildings</t>
  </si>
  <si>
    <t xml:space="preserve">Adoption of the model contract by the Ministry of Industry and Trade for the Energy Performance Contracting method services with a guarantee </t>
  </si>
  <si>
    <t xml:space="preserve">Publication of the model contract on the Ministry’s website </t>
  </si>
  <si>
    <t>The web of Ministry of Industry and Trade</t>
  </si>
  <si>
    <t xml:space="preserve">A model contract for the Energy Performance Contracting method services with a guarantee is adopted by the Ministry of Industry and Trade in order to promote the implementation of projects with an emphasis on maximizing the yield of energy savings compared to the funds spent.
The model contract shall be published on the Ministry’s website.  </t>
  </si>
  <si>
    <t>lack of information / conditions for practical implementation</t>
  </si>
  <si>
    <t>Publication of the document online</t>
  </si>
  <si>
    <t>Award of 75 % of all public contracts for building renovation projects achieving at least 30% primary energy savings</t>
  </si>
  <si>
    <t xml:space="preserve">Percentage </t>
  </si>
  <si>
    <t>Internal monitoring system with the information about the supported projects.</t>
  </si>
  <si>
    <t>In total at least 100 building renovation projects shall be supported under this measure. The target shall be achieved upon contracting 75% of them. Projects shall be submitted to the MIT within continuous call and evaluated based on the established criteria, following a transparent selection procedure. 
Only projects that achieve, on average, a reduction in primary energy consumption of at least 30 % or a reduction in CO2 emissions of 30 % shall be chosen for implementation. The 75 % target refers to projects with a grant agreement signed. Investments into boiler replacements including those with natural gas as an energy source shall be limited to maximum 20 % of the overall allocation.</t>
  </si>
  <si>
    <t>The risks are posed by insufficient project readiness, which will delay the implementation.</t>
  </si>
  <si>
    <t>Report from the internal monitoring system providing information about the the number of contracted projects</t>
  </si>
  <si>
    <t xml:space="preserve">Reduction of energy consumption </t>
  </si>
  <si>
    <t>Energy savings in tera joules per year</t>
  </si>
  <si>
    <t>Internal monitoring system with the database including Energy Performance Certificate or other type of energy assessment</t>
  </si>
  <si>
    <t>The target shall be achieved upon reducing energy consumption in state buildings by 216 TJ/per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</si>
  <si>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 xml:space="preserve">Assumptions- renovation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</si>
  <si>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</si>
  <si>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- 2.2.2 Improving the energy performance of public lighting systems</t>
  </si>
  <si>
    <t>Adoption of programme documentation by the Ministry of Industry and Trade regarding measures to renovate public lightning systems</t>
  </si>
  <si>
    <t>Publication of the programme documentation on the Ministry’s website</t>
  </si>
  <si>
    <t>Programme documentation is prepared by the Ministry of Industry and Trade and published on the Ministry’s website. It shall establish the timetable and the conditions for support of the measures to renovate public lighting systems, including the smart elements, in view of the objective of achieving at least 30% primary energy savings.</t>
  </si>
  <si>
    <t>Publication of the programming documentation online</t>
  </si>
  <si>
    <t>Award of 80 % of all public contracts for renovation of public lightning systems achieving at least 30 % primary energy savings</t>
  </si>
  <si>
    <t xml:space="preserve">Q4 </t>
  </si>
  <si>
    <t>In total at least 2000 projects of renovation of public lightning systems shall be supported under this measure. The target shall be achieved upon contracting 80 % of them (namely 1600) by 31 December 2024. Projects shall be evaluated and selected every year, based on the established criteria, following a transparent selection procedure.
Only projects that achieve, on average, a reduction in primary energy consumption of at least 30 % or a reduction in CO2 emissions of 30% shall be chosen for implementation. The 80 % target refers to projects with a grant agreement signed.</t>
  </si>
  <si>
    <t>Report from the internal monitoring systém providing information about the the number of contracted projects</t>
  </si>
  <si>
    <t>Internal monitoring systém with the database including Energy Performance Certificate or other type of energy assessment</t>
  </si>
  <si>
    <t xml:space="preserve">The target shall be achieved upon reducing energy consumption by 286 TJ/per year by 31 March 2026 as an outcome of the reconstruction of public lighting,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   </t>
  </si>
  <si>
    <t xml:space="preserve">Assumptions- public lighting reconstruction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</si>
  <si>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</si>
  <si>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- 2.2.3 Improving the energy performance of public buildings</t>
  </si>
  <si>
    <t>Award of 75 % of all public contracts for building renovation projects achieving at least 30 % primary energy savings</t>
  </si>
  <si>
    <t>Ministry of Environment, State Environmental Fund</t>
  </si>
  <si>
    <t>In total at least 400 building renovation projects shall be supported under this measure. The target shall be achieved upon contracting 75 % of them. Projects shall be submitted to the State Environmental Fund within continuous call and evaluated based on the established criteria, following a transparent selection procedure. 
Only projects that achieve, on average, a reduction in primary energy consumption of at least 30 % or a reduction in CO2 emissions of 30% shall be chosen for implementation. The 75 % target refers to projects with a grant agreement signed. Investments into boiler replacements including those with natural gas as an energy source shall be limited to maximum 20 % of the overall allocation.</t>
  </si>
  <si>
    <t>Reduction of energy consumption</t>
  </si>
  <si>
    <t>The target shall be achieved upon reducing energy consumption in state buildings by 390 TJ /per yearby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</si>
  <si>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9 - 2.3 Transition to cleaner energy sources - 2.3.0.1 Preparation of an assessment of decarbonisation of district heating in Czechia</t>
  </si>
  <si>
    <t>Assessment of decarbonisation of district heating in Czechia</t>
  </si>
  <si>
    <t>Publication of the assessment</t>
  </si>
  <si>
    <t>Internal data plus external data from relevant bodies</t>
  </si>
  <si>
    <t>Ministry of Industry and Trade plus other relevant ministries</t>
  </si>
  <si>
    <t>Assessment of the path towards decarbonisation of district heating in Czechia compliant with EU legal requirements including the requirements contained in the Guidance ‘Do no significant harm’ Technical Guidance (2021/C58/01) shall be carried out and published by the Ministry of Industry and Trade.
This assessment shall guide investments financed under this component of the Czech recovery and resilience plan as well as investment in the field of decarbonisation of district heating financed by other EU funds or national sources in full compliance with the legal requirements including on do not significant harm.</t>
  </si>
  <si>
    <t>Availability of data, potential delay in the preparation, uncertain depth of the analysis required by COM (legislative or other guidance is not availalble)</t>
  </si>
  <si>
    <t>The document will be verified internally by the relevant actors.</t>
  </si>
  <si>
    <t>9 - 2.3 Transition to cleaner energy sources - 2.3.0.2 Preparation of an assessment of the trajectories of sustainable use of bioenergy and supply of biomass in Czechia</t>
  </si>
  <si>
    <t>Assessment of the trajectories of sustainable supply of biomass in Czechia</t>
  </si>
  <si>
    <t>Assessment of the trajectories of sustainable use of bioenergy and supply of biomass in Czechia and its impacts on the Land Use, Land-Use Change and Forestry sinks and biodiversity as well as impact on air quality for period 2020-2030, compliant with EU legal requirements including the requirements included in the Guidance ‘Do no significant harm’ Technical Guidance (2021/C58/01), shall be carried out and published by the Ministry of Environment in cooperation with the Ministry of Industry and Trade and the Ministry of Agriculture.
This assessment shall guide bioenergy investments financed under components 2.2, 2.3 and 2.5 of the Czech recovery and resilience plan as well as bioenergy investment in the fields of energy, transport, environment, climate change, forestry or agriculture financed by other EU funds or national sources in full compliance with the legal requirements including on do not significant harm.</t>
  </si>
  <si>
    <t>Availability of data, potential delay, uncertain depth of the analysis required by COM (legislative or other guidance is not availalble)</t>
  </si>
  <si>
    <t>9 - 2.3 Transition to cleaner energy sources - 2.3.1 Development of new photovoltaic energy sources</t>
  </si>
  <si>
    <t>Increase of installed capacity of FVE sources</t>
  </si>
  <si>
    <t>MWp</t>
  </si>
  <si>
    <t>It is based on historical costs, especially using the OPPIK with partial adjustments that reflect partial changes in conditions.</t>
  </si>
  <si>
    <t>New capacity of photovoltaic energy sources of 270 MWp shall be installed and put into operation.</t>
  </si>
  <si>
    <t>It is based on historical values ​​with a certain correction reflecting in part different conditions. Certain assumptions have been made about the share of accumulation projects, which are based on historical data but which may differ in some ways (see more detailed information in seperate document).</t>
  </si>
  <si>
    <t>It will be set as an indicator in the conditions for receiving of public funding. Individual projects will be required to report contribution of the project with regards to this indicator.</t>
  </si>
  <si>
    <t>9 - 2.3 Transition to cleaner energy sources - 2.3.2 Modernisation of distribution of heat in district heating systems</t>
  </si>
  <si>
    <t>Plan for investment in heat/power generation facilities</t>
  </si>
  <si>
    <t>Submission to the Commission</t>
  </si>
  <si>
    <t>In accordance with the ‘Do no significant harm’ Technical Guidance (2021/C58/01), Czechia shall provide, before the network investment is completed, a concrete plan for investment in heat/power generation facilities compliant with the Guidance ‘Do no significant harm’ Technical Guidance (2021/C58/01), in particular the criteria for natural gas-based heat and power set out in Annex III of the Guidance, in case natural gas shall be utilised, including through contractual obligations taken up by the Czech government to commission the relevant work.
Refurbishment of the heat and power generation facility shall start within three years of the modernisation of the network, in order to comply with the definition of ‘efficient district heating and cooling’ in Article 2(41) of the Directive 2012/27/EU (“a district heating or cooling system using at least 50 % renewable energy, 50 % waste heat, 75 % cogenerated heat or 50 % of a combination of such energy and heat”).</t>
  </si>
  <si>
    <t>Primary energy savings resulting from the modernisation of heat distribution</t>
  </si>
  <si>
    <t>Primary energy savings in gigajoules</t>
  </si>
  <si>
    <t>Primary energy savings of 245 327 GJ shall be achieved.</t>
  </si>
  <si>
    <t>It is based on historical values ​​with a certain correction reflecting in part different conditions. These are average values, for individual projects it may be different (see more detailed information in seperate document).</t>
  </si>
  <si>
    <t>10 - 2.4 Clean mobility - 2.4.1.1 Building infrastructure for public transport in the city of Prague</t>
  </si>
  <si>
    <t>Number of recharging points for the city of Prague</t>
  </si>
  <si>
    <t xml:space="preserve"> </t>
  </si>
  <si>
    <t>Programme administrators</t>
  </si>
  <si>
    <t>Ministry of Industry and Trade and relevant programme manager</t>
  </si>
  <si>
    <t xml:space="preserve">At least 52 new recharging points shall be operational for the city of Prague. </t>
  </si>
  <si>
    <t>This presupposes approval of the NPO programme and subsequent implementation programmes/approval process and absorption capacity</t>
  </si>
  <si>
    <t>Publication of the report by the programme manager</t>
  </si>
  <si>
    <t xml:space="preserve">Number of kilometre of dynamic charging road for the city of Prague </t>
  </si>
  <si>
    <t xml:space="preserve">Km of </t>
  </si>
  <si>
    <t xml:space="preserve">At least 40 km of dynamic charging road for battery trolley bus for the city of Prague shall be ready to operate. </t>
  </si>
  <si>
    <t>10 - 2.4 Clean mobility - 2.4.1.2 Building infrastructure – Recharging points for private companies</t>
  </si>
  <si>
    <t>Number of recharging points deployed for private companies</t>
  </si>
  <si>
    <t xml:space="preserve">Number of  </t>
  </si>
  <si>
    <t xml:space="preserve">At least 1500 new recharging points shall be operational and open to third parties. </t>
  </si>
  <si>
    <t>10 - 2.4 Clean mobility - 2.4.1.3 Building infrastructure – Recharging points for residential buildings</t>
  </si>
  <si>
    <t xml:space="preserve">Number of recharging points deployed for residential buildings </t>
  </si>
  <si>
    <t>Programme New Green Savings (NGS) administrators (Ministry of Environment and State Environmental Fund)</t>
  </si>
  <si>
    <t>Ministry of Industry and Trade and programme NGS administrators (Ministry of Environment and State Environmental Fund)</t>
  </si>
  <si>
    <t xml:space="preserve"> At least 2880 new recharging points shall be operational. </t>
  </si>
  <si>
    <t>This presupposes approval of the NPO programme and subsequent implementation programme NGS/approval process and absorption capacity</t>
  </si>
  <si>
    <t>Publication of the report on the NGS programme by Ministry of Environment</t>
  </si>
  <si>
    <t>10 - 2.4 Clean mobility - 2.4.2.1 Aid for purchase of vehicles – vehicles (electric, H2, bikes) for private companies</t>
  </si>
  <si>
    <t>Number of vehicles (electric, H2, bikes) for private companies</t>
  </si>
  <si>
    <t>Ministry of Transport/Vehicle Register and Programme Manager</t>
  </si>
  <si>
    <t xml:space="preserve">At least 4 555 new zero emission vehicles (3 525 electric, 30 H2 cars, 1 000 cargo e-bikes) for business shall be purchased. </t>
  </si>
  <si>
    <t>10 - 2.4 Clean mobility - 2.4.2.2 Aid for purchase of vehicles (electric, H2) and infrastructure for municipalities, regions, state administration and other public entities</t>
  </si>
  <si>
    <t>Number of vehicles (electric, H2) for municipalities, regions, state administration</t>
  </si>
  <si>
    <t>Ministry of Industry and Trade and relevant programme manager (Ministry of Environment and State Environmental Fund)</t>
  </si>
  <si>
    <t xml:space="preserve">At least 1 485 new zero emission vehicles (electric, H2) for municipalities, regions, state administration shall be purchased. </t>
  </si>
  <si>
    <t>Number of charging stations for municipalities, regions, state administration and other public entities</t>
  </si>
  <si>
    <t xml:space="preserve">Number of </t>
  </si>
  <si>
    <t xml:space="preserve">At least 200 new charging stations for municipalities, regions, state administration and other public entities and organisations shall be operational. </t>
  </si>
  <si>
    <t>10 - 2.4 Clean mobility - 2.4.2.3 Aid for purchase of vehicles (battery trolleybuses and low-floor tramways) for public transport in the city of Prague</t>
  </si>
  <si>
    <t xml:space="preserve">Number of vehicles (battery trolleybuses and low-floor trams) for public transport in the city of Prague </t>
  </si>
  <si>
    <t>Ministry of Transport and Programme Manager</t>
  </si>
  <si>
    <t>At least 40 new zero emission vehicles (20 battery trolleybuses and 20 low-floor trams) for public transport in the city of Prague shall be operational.</t>
  </si>
  <si>
    <t>11 - 2.5 Building renovation and air protection - 2.5.0.1 Renovation wave in the household sector</t>
  </si>
  <si>
    <t>Consultation and training services for renovation wave in the household sector and timetable for implementing measures included in air quality plans</t>
  </si>
  <si>
    <t>Entry into operation of consultation and training services and submission to the Commission of timetable for implementing measures included in air quality plans</t>
  </si>
  <si>
    <t xml:space="preserve">registration system on the course of implementation, data from Ministry of industry and Trade reporting the course of implementation 2.5.3 </t>
  </si>
  <si>
    <t>The Ministry of the Environment, together with the SEF, on the basis of an Agreement on the delegation of certain powers and law 388/1991 establishing State Environmental Fund</t>
  </si>
  <si>
    <t xml:space="preserve">A two-stage pre-project preparation shall be introduced for households. 
The energy consultation centres of the National Network of Local Action Groups shall be integrated in the network of local energy agencies, an energy advisory system composed of the Energy Consultation and Information Centres and individual Local Action Groups. 
The focus of the State programme for supporting energy savings (EFEKT) shall be expanded to cover the demand for training and retraining of workers deploying green construction, green technologies or materials, and enhancing the quality preparation and implementation of energy-saving projects. 
The existing system of environmental education and awareness-raising targeted at children and young people shall be extended to the entire general public and shall have a new focus on energy saving, use of renewable energy sources, climate change and adaptation to climate change. 
A timetable for the implementation of measures included in the approved air quality plans focused on the agglomerations with the highest levels of exceedances shall be elaborated and their implementation shall start by 30 June 2022. </t>
  </si>
  <si>
    <t>This assumes the completion of target 130 together with 126 on time; Risk -slowdown in project implementation caused by another possible wave of the covid pandemic and a lack of funding</t>
  </si>
  <si>
    <t>IS reporting on the course of program implementation, number of applications and achieved effects, Implementation reports</t>
  </si>
  <si>
    <t>11 - 2.5 Building renovation and air protection - 2.5.0.2 Support for energy communities</t>
  </si>
  <si>
    <t>Advisory services on energy communities</t>
  </si>
  <si>
    <t>Number of energy communities supported</t>
  </si>
  <si>
    <t>registration system on the course of implementation</t>
  </si>
  <si>
    <t>Advisory services on the installation of new renewable energy sources in a way as to eliminate obstacles to their future integration in the wider energy community, smaller common multi-home energy storage sites, the creation of energy communities within individual multi-family buildings and other investment measures linked to energy communities shall be introduced in each region of Czechia by the regional office of the State Environment Fund. 
The establishment of 40 energy communities as well as awareness-raising and education focused on developing energy communities shall be supported by advisory services of the State Environment Fund.</t>
  </si>
  <si>
    <t>This assumes successful completion of the deployment of energy communities in CZ legislation and sufficient demand of such solutions;  Risk -slowdown in project implementation caused by another possible wave of the covid pandemic and a lack of funding</t>
  </si>
  <si>
    <t>11 - 2.5 Building renovation and air protection - 2.5.1 Renovation and revitalisation of buildings for energy savings</t>
  </si>
  <si>
    <t>Projects contracted for reduction of energy consumption (in the period 02/2020 - 07/2021)</t>
  </si>
  <si>
    <t>Energy savings in terra joules per year</t>
  </si>
  <si>
    <t xml:space="preserve">IS exports on the course of program implementation, based on the fulfillment of program conditions
</t>
  </si>
  <si>
    <t xml:space="preserve">Projects for reduction of energy consumption by 1 200 TJ/year shall be contracted by the State Environment Fund between 1 February 2020 and 30 September 2021. 
Only projects that, on average, achieve a reduction in primary energy consumption of at least 30 % shall be chosen for implementation. Investments into gas-condensing boiler replacements shall be limited to maximum 20 % of the overall allocation of measure 2.5.1. </t>
  </si>
  <si>
    <t>Assumptions are described in the table with cost and DNSH assesment. Risk -slowdown in project implementation caused by another possible wave of the covid pandemic and a lack of funding</t>
  </si>
  <si>
    <t>IS reporting on the course of program implementation, number of applications and achieved effects</t>
  </si>
  <si>
    <t>Reduction of energy consumption and reduction of CO2 emissions</t>
  </si>
  <si>
    <t>Energy consumption and CO2 emissions shall be reduced by 4 021 TJ/year and by 631 kt/year, respectively, between 1 February 2020 and 31 December 2025, which shall be demonstrated through energy performance certificates.
Only projects that, on average, achieve a reduction in primary energy consumption of at least 30 % shall be chosen for implementation. Investments into gas-condensing boiler replacements shall be limited to maximum 20 % of the overall allocation of measure 2.5.1.</t>
  </si>
  <si>
    <t>Assumptions are described in the table with cost and DNSH assesment. Risk - the slowdown in project implementation caused by another possible wave of the covid pandemic and a lack of funding</t>
  </si>
  <si>
    <t>11 - 2.5 Building renovation and air protection - 2.5.2 Support exchanges of non-compliant heat generators and installing renewable energy sources</t>
  </si>
  <si>
    <t>Projects contracted for reduction of energy consumption and reduction of CO2 emissions (between Q1 2020 and Q3 2021)</t>
  </si>
  <si>
    <t>Projects for reduction of energy consumption and CO2 emissions by 186 TJ/year and by 91 kt/year, respectively, shall be contracted by the State Environment Fund by 30 September 2021.
As regards biomass, at least 80 % greenhouse gas (GHG) emission savings shall be achieved from the use of biomass in relation to the GHG saving methodology and the relative fossil fuel comparator set out in Annex VI to Directive (EU) 2018/2001.</t>
  </si>
  <si>
    <t>Assumptions are described in the table with cost and DNSH assesment. Risk -slowdown in project implementation caused by another possible wave of the covid pandemic and a lack of funding,  insufficient quantity of products meeting the required market conditions (boilers)</t>
  </si>
  <si>
    <t>Reduction of energy consumption and CO2 emissions (35% implemented)</t>
  </si>
  <si>
    <t xml:space="preserve">Energy savings in terra joules per year </t>
  </si>
  <si>
    <t>Energy consumption and CO2 emissions shall be reduced by 396 TJ/year and 158 kt/year, respectively, by 30 September 2023, which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</si>
  <si>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Energy consumption and CO2 emissions shall be reduced by 1 132 TJ/year and by 450 kt/year, respectively, by 31 December 2025, which shall be demonstrated through energy performance certificates.
Energy consumption and CO2 emissions shall be reduced by 360 TJ/year and by 118 kt/year, respectively, through the support of socially disadvantaged groups of the population by 31 December 2025. Reductions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</si>
  <si>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11 - 2.5 Building renovation and air protection - 2.5.3 Pre-project preparation and awarness-rising</t>
  </si>
  <si>
    <t>Pre-project preparation projects, studies, trainings and community energy projects</t>
  </si>
  <si>
    <t>The Ministry of the Environment, together with the SEF, on the basis of an Agreement on the delegation of certain powers and law 388/1991 establishing State Environmental Fund, Ministry of Industry and Trade</t>
  </si>
  <si>
    <t>4 890 projects, including 40 community energy project preparation projects, 3 600 project preparation studies for family houses, 1 200 project preparation studies for apartment buildings and 50 projects of Energy Consultation and Information Centres, shall be completed.</t>
  </si>
  <si>
    <t xml:space="preserve">Assumptions are described in the table with cost and DNSH assesment. Risk - slowdown in project implementation caused by another possible wave of the covid pandemic and a lack of funding,  insufficient staff capacity
</t>
  </si>
  <si>
    <t>reporting of the registration system on the course of implementation</t>
  </si>
  <si>
    <t>12 - 2.6 Nature protection and adaptation to climate change - 2.6.1 Flood protection</t>
  </si>
  <si>
    <t>Notification of award of flood protection contracts</t>
  </si>
  <si>
    <t>Notification of awarded projects and contracted tenderers by [name of managing authority]</t>
  </si>
  <si>
    <t>Ministry of Agriculture</t>
  </si>
  <si>
    <t xml:space="preserve">Notification of awarded flood protection projects (total number of projects: 40). For each project, full compliance with the requirements of the Water Framework Directive shall be ensured and demonstrated before the commencement of any construction works. </t>
  </si>
  <si>
    <t>This presupposes approval of the NPO programme and subsequent implementation programmes, project preparation, selection procedure/approval process and absorption capacity</t>
  </si>
  <si>
    <t>Annual reports and outputs from the IS</t>
  </si>
  <si>
    <t>T1: Completion of 20 projects aiming at establishing resilient flood protection.</t>
  </si>
  <si>
    <t>First completion report by independent engineer certified by the Ministry of Agriculture for 20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The listed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(and in particular the Orlik dam project) :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</si>
  <si>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 xml:space="preserve">T2: Completion of additional 20 projects aiming at establishing resilient flood protection. </t>
  </si>
  <si>
    <t xml:space="preserve">Number of projects </t>
  </si>
  <si>
    <t>Second completion report by an independent engineer for an additional 20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The listed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(and in particular the Orlik dam project) :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</si>
  <si>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12 - 2.6 Nature protection and adaptation to climate change - 2.6.2 Small watercourses and water reservoirs</t>
  </si>
  <si>
    <t>Submission by the Ministry of Agriculture of the list of projects to be supported under investment 2</t>
  </si>
  <si>
    <t xml:space="preserve">Submission of the list of projects to be supported under investment 2 </t>
  </si>
  <si>
    <t xml:space="preserve">The Ministry of Agriculture shall submit to the Commission a database including identification of the projects, a short description and timeline for completion. The projects shall consist of construction and reconstruction of small water reservoirs throughout the Czech Republic.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</si>
  <si>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 xml:space="preserve">T1: Completion of 50% of the small watercourses and water reservoirs projects </t>
  </si>
  <si>
    <t xml:space="preserve">Completion report by an independent engineer for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</si>
  <si>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 xml:space="preserve">T2: Completion of 50% additional small watercourses and water reservoirs </t>
  </si>
  <si>
    <t xml:space="preserve">Completion report by an independent engineer certified by the Ministry of Agriculture for the remaining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</si>
  <si>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12 - 2.6 Nature protection and adaptation to climate change - 2.6.4 Land consolidation</t>
  </si>
  <si>
    <t>Completion of green infrastructure projects promoting biodiversity including bio centres, bio corridors and planting of locally typical greenery in the agriculture landscape (in ha of land served by the investment).</t>
  </si>
  <si>
    <t>Hectares of green infrastructure projects</t>
  </si>
  <si>
    <t>Informational System of The State Land Office</t>
  </si>
  <si>
    <t>The State Land Office</t>
  </si>
  <si>
    <t xml:space="preserve">At least 90ha of green infrastructure projects shall be completed. These projects shall be based on an assessment of water retention in the landscape by the local authority of the State administration for environmental protection and shall be in line with the National Action Plan for Climate Change Adaptation and the Strategy of Biodiversity Protection of the Czech Republic, River Basin Management Plans and Floods Risk Management Plans.  </t>
  </si>
  <si>
    <t>The prerequisite is the approval of the NPO program and subsequent implementation programs / approval process and absorption capacity.</t>
  </si>
  <si>
    <t>Annual reports and outputs from the IS (verifiable documents such as Contract of work, Occupancy Permit, Invoice)</t>
  </si>
  <si>
    <t>12 - 2.6 Nature protection and adaptation to climate change - 2.6.4 Land Consolidation</t>
  </si>
  <si>
    <t xml:space="preserve">Completion of environmental protection activities and adaptation to climate change (in ha of land served by the investment). </t>
  </si>
  <si>
    <t>Hectares of land</t>
  </si>
  <si>
    <t xml:space="preserve">At least 150ha of environmental protection activities and adaptation to climate change projects are completed. These activities shall focus primarily on the protection of soil and water, both quantity and quality. Individual projects shall implement anti-erosion actions in the landscape (ditches, overhangs, borders, grass strips and other retardation elements) to eliminate the adverse effects, especially of torrential rains. These actions, which help retain water in the landscape, mainly from the increasingly frequent torrential rainfall, shall support the infiltration of water into the underground, decrease water evaporation in the agricultural landscape and shall provide support for a small water cycle, reduce water pollution and soil removal. Investments in infrastructure (like local roads) shall be excluded. </t>
  </si>
  <si>
    <t>12 - 2.6 Nature protection and adaptation to climate change - 2.6.5 Building forests resilient to climate change</t>
  </si>
  <si>
    <t>Amendment to the ministerial decree on forest management planning (amendment to Decree No. 84/1996 Coll. on forest management planning)</t>
  </si>
  <si>
    <t xml:space="preserve">Entry into force of the Amendment to ministerial decree on forest management planning (amendment to Decree No. 84/1996 Coll. on forest management planning) </t>
  </si>
  <si>
    <t>Report on the state of forests and forest management in the Czech Republic in a given year</t>
  </si>
  <si>
    <t>Amendment to the ministerial decree on forest management planning, which shall specifically pave the way for multigenerational, multispecies and resilient forests shall be adopted. The amendment to Forest Management Decree shall aim at the creation of genuine multigenerational forest, introduce innovative methods of forest managements planning for the forests with rich age structure. The Decree shall assure that the tree species composition of newly planted forests will be close-to-nature composition with significant increase of broadleaved species (so-called "recommended composition" by the research).</t>
  </si>
  <si>
    <t>Report on the state of forests and forestry in the Czech Republic in the current year</t>
  </si>
  <si>
    <t xml:space="preserve">T1: Reforestation of 12000 ha of areas by ameliorative and stabilising tree species </t>
  </si>
  <si>
    <t xml:space="preserve">Hectares of reforestation </t>
  </si>
  <si>
    <t xml:space="preserve">Completion report by an independent body for 12000 ha reforestation projects.  The reforestation shalll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 </t>
  </si>
  <si>
    <t xml:space="preserve">T2: Reforestation of additional 24000ha of areas by ameliorative and stabilising tree species </t>
  </si>
  <si>
    <t>Report on the state of forests and forest management in the Czech Republic in the current year</t>
  </si>
  <si>
    <t>Completion report by an independent body for an additional 24000ha. The reforestation shalld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t>
  </si>
  <si>
    <t>12 - 2.6 Nature protection and adaptation to climate change - 2.6.6 Water retention in forest</t>
  </si>
  <si>
    <t>T1: Completion of 40 projects of torrent control (small scale wooden and natural stone dams) to slow down surface runoff and water retention projects in forests (retention and small reservoirs).</t>
  </si>
  <si>
    <t>ISND (National Subsidies Information System)</t>
  </si>
  <si>
    <t>Completion report by an independent body for 40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t>
  </si>
  <si>
    <t>T2: Completion of 20 additional projects of torrent control (small scale wooden and natural stone dams) to slow down surface runoff and water retention projects in forests (retention and small reservoirs).</t>
  </si>
  <si>
    <t xml:space="preserve">Completion report by an independent body certified for 20 additional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</si>
  <si>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13 - 2.7 Circular economy, recycling and industrial water - 2.7.1 Implementation of new legislation on waste management in the Czech Republic</t>
  </si>
  <si>
    <t>Entry into force of the implementing decisions following the legislation on waste management prepared by the Ministry of Environment</t>
  </si>
  <si>
    <t xml:space="preserve">Provision in the implementing decisions indicating the entry into force of the respective implementing decisions </t>
  </si>
  <si>
    <t>New legislation on waste management in the Czech Republic is published in the Collection of Laws of the Czech Republic.</t>
  </si>
  <si>
    <t>Ministry of the Environment</t>
  </si>
  <si>
    <t>These implementing decisions shall include the Decree on the waste catalogue No 8/2021 Coll., the Decree on the handling of packaging No. 30/2021 Coll., the Decree on the details of waste management, the Decree on by-products and waste transfer waste (asphalt decree), the Decree on the details of the handling of end-of-life vehicles, and the Decree on the details of handling of end-of-life products (tires, electrical, batteries).</t>
  </si>
  <si>
    <t>The new legislation on waste management in the Czech Republic has been in force since 1.1.2021. The expected completion and adoption of the implementing provisions is Q3 2023</t>
  </si>
  <si>
    <t>Published new legislation on waste management in the Czech Republic and implementig provisions in the Collection of Laws of the Czech Republic</t>
  </si>
  <si>
    <t>Entry into force of a national and regional waste management plan</t>
  </si>
  <si>
    <t xml:space="preserve">Provision in the law indicating the entry into force of a national and regional waste management plan </t>
  </si>
  <si>
    <t>Database of the Czech Republic’s strategic documents</t>
  </si>
  <si>
    <t>Providing a new national and regional waste management plan, aimed at improving the environmentally sound preparation for the re-use, recycling, recovery and disposal of waste.</t>
  </si>
  <si>
    <t>The expected completion and adopting a national and regional waste management plan  is Q4 2023;delays in the processing and approval of national and regional waste management plan may be a risk</t>
  </si>
  <si>
    <t>Publication of a national and regional waste management plan  in database of the Czech Republic’s strategic documents</t>
  </si>
  <si>
    <t>13 - 2.7 Circular economy, recycling and industrial water - 2.7.2 Finalisation and implementation of the circular Czechia strategy 2040</t>
  </si>
  <si>
    <t>Completion and adoption of the circular Czechia strategy 2040 by the Ministry of Environment</t>
  </si>
  <si>
    <t>Publication of the circular Czechia strategy 2040 in the database of the Czech Republic’s strategic documents</t>
  </si>
  <si>
    <t xml:space="preserve">Completion and adoption of the Circular Czechia 2040 strategy. The strategy shall formulate the vision, global and strategic goals, priority areas and principles necessary to achieve a circular economy in the Czech Republic. </t>
  </si>
  <si>
    <t>The expected completion of the strategic framework for circular Czechia 2040 is Q4 2021;delays in the processing and approval of a document may be a risk</t>
  </si>
  <si>
    <t>Publication of a strategic framework in database of the Czech Republic’s strategic documents</t>
  </si>
  <si>
    <t>Completion of a monitoring report evaluating the state of implementation of the Circular Czechia 2040 strategy</t>
  </si>
  <si>
    <t>Publication of a monitoring report evaluating the state of implementation of the circular Czechia strategy 2040</t>
  </si>
  <si>
    <t>A monitoring report shall be completed and published by the Ministry of Environment, evaluating the development of the circular economy in Czechia and the progress made in implementing the elements of the Circular Czechia 2040 strategy.</t>
  </si>
  <si>
    <t>The expected completion of the interim monitoring report of the strategic framework for the circular Czechia 2040 is Q3 2025; Delays in processing and approving a document can be a risk</t>
  </si>
  <si>
    <t>Publication of interim monitoring report of the strategic framework for the circular Czechia 2040 in database of the Czech Republic’s strategic documents</t>
  </si>
  <si>
    <t>13 - 2.7 Circular economy, recycling and industrial water - 2.7.1.1 Building recycling infrastructure</t>
  </si>
  <si>
    <t xml:space="preserve">Award of all public contracts for projects investing in recycling infrastructure by the Ministry of Environment </t>
  </si>
  <si>
    <t xml:space="preserve">Notification of the award of all public contracts for projects investing in recycling infrastructure by the Ministry of Environment </t>
  </si>
  <si>
    <t>MOE/SEF</t>
  </si>
  <si>
    <t>Ministry of the Environment/SEF</t>
  </si>
  <si>
    <t>Notification of the award of all public contracts for projects enhancing recycling infrastructure by the Ministry of Environment. Projects shall be selected that invest in energy recovery infrastructure fit for the long-term vision of the waste management and recycling industry by prioritising the higher levels of the waste hierarchy. The projects shall aim at converting at least 50 %, in terms of weight, of the processed separately collected non-hazardous waste into secondary raw materials. 
Innovative and advanced solutions for separate collection, sorting, preparing for reuse and recycling shall be only supported. The projects shall be evaluated according to the established criteria in line with the national and regional waste management plans which are in conformity with Article 28 of Directive 2008/98/EC, as amended by Directive (EU) 2018/851.</t>
  </si>
  <si>
    <t>Non-opening of the call</t>
  </si>
  <si>
    <t xml:space="preserve">Control mechanisms of the MoE/SFŽP in the administration of grants; : Publication of outcome of subsidy calls </t>
  </si>
  <si>
    <t>Completion of projects investing in recycling infrastructure</t>
  </si>
  <si>
    <t>Tonnes</t>
  </si>
  <si>
    <t>Investment support shall be provided for investments in the construction of recycling infrastructure in the field of biodegradable waste management. As a priority, anaerobic digestion plants shall be supported. The projects shall aim at converting at least 50 %, in terms of weight, of the processed separately collected non-hazardous waste into secondary raw materials.
Support for 300 projects is expected, that shallthe capacity of the recycling infrastructure by at least 250 000 tonnes.</t>
  </si>
  <si>
    <t xml:space="preserve">The fulfilment of the objective of the investment presupposes that the eligible beneficiaries are sufficiently active in the submission and implementation of the projects.There is then a risk of withdrawal from the implementation of the projects or failure of the beneficiary to comply with the timetable </t>
  </si>
  <si>
    <t>Final report on the implementation of the programme; Publication of final report on the implementation of the programme</t>
  </si>
  <si>
    <t>13 - 2.7 Circular economy, recycling and industrial water - 2.7.2.1 Circular solutions in businesses</t>
  </si>
  <si>
    <t>Award of all public contracts for projects investing in circular solutions in businesses by the Ministry of Industry and Trade</t>
  </si>
  <si>
    <t xml:space="preserve">Notification of the award of all public contracts for projects investing in circular solutions in businesses by the Ministry of Industry and Trade </t>
  </si>
  <si>
    <t>Notification of the award of all public contracts for projects investing in circular solutions in businesses by the Ministry of Industry and Trade. Projects shall be selected that enhance the industrial transformation towards a low-carbon, circular and digital society, reducing the material intensity of production and the consumption of primary resources.</t>
  </si>
  <si>
    <t>Non-opening of calls</t>
  </si>
  <si>
    <t>Monitoring mechanisms of the Ministry of Industry and Trade in the administration of subsidies</t>
  </si>
  <si>
    <t>Completion of projects investing in circular solutions in businesses</t>
  </si>
  <si>
    <t>Projects shall be completed that support the development of circular solutions in industrial enterprises, increasing the use of secondary raw materials as a substitute for primary resources, reducing the material intensity of production, optimising material eco-design to facilitate recycling and re-use, implementing industrial symbiosis and encouraging the transition to a circular economy. The total budget executed for this purpose over the duration of the measure shall amount to at least EUR  39 000 000</t>
  </si>
  <si>
    <t>Non-implementation of projects</t>
  </si>
  <si>
    <t>Final report on the implementation of the programme</t>
  </si>
  <si>
    <t>13 - 2.7 Circular economy, recycling and industrial water - 2.7.2.2 Water saving in industry</t>
  </si>
  <si>
    <t>Award of all public contracts for projects to save and optimise water in the industry by the Ministry of Industry and Trade</t>
  </si>
  <si>
    <t>Notification of the award of all public contracts for projects to save and optimise water in the industry by the Ministry of Industry and Trade</t>
  </si>
  <si>
    <t>Notification of the award of all public contracts for projects to save and optimise water in the industry by the Ministry of Industry and Trade. Projects shall be selected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t>
  </si>
  <si>
    <t>Completion of projects to save and optimise water in the industry</t>
  </si>
  <si>
    <t>Projects shall be completed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 The total budget executed for this purpose over the duration of the measure shall amount to at least EUR 39 000 000.</t>
  </si>
  <si>
    <t>The achievement of the investment objective presupposes the subsidised activity of businesses in the submission and implementation of projects.There is then a risk of withdrawal from the implementation of the projects or failure of the beneficiary to comply with the timetable.</t>
  </si>
  <si>
    <t>14 - 2.8 Brownfields revitalisation - 2.8.1 Support for revitalisation of specific areas</t>
  </si>
  <si>
    <t>Award of all public contracts for projects revitalising specific brownfields</t>
  </si>
  <si>
    <t>Notification of the award of all public contracts for projects revitalising specific brownfields by the Ministry of Regional Development</t>
  </si>
  <si>
    <t xml:space="preserve">formal approval of the program by Ministry of Finance </t>
  </si>
  <si>
    <t>Ministry of Regional Development (MoRD)/SFPI</t>
  </si>
  <si>
    <t>Announcement of a subsidy program for specific brownfield site regeneration (project preparation, land preparation, investment projects) following the preparation of a subsidy program, which requires formal approval by the Ministry of Finance. The projects shall both be aimed at supporting demolition and energy-efficient construction as well as energy-efficient renovation. Concerning energy-efficient construction, the calls shall specify that the new buildings supported by the projects shall have a Primary Energy Demand (PED) that is at least 20 % lower than the NZEB requirement.
After evaluating the call, there shall be a list of recommended projects for support. Projects shall be pre-selected and recommended by regional permanent conferences. Every region shall recommend at least one project to be supported. At least one industrial site shall be supported in each region of Czechia, with the list of supported brownfields including the sites of Terezin and Josefov. Formal control of the projects shall be taken by the State Investment Fund.</t>
  </si>
  <si>
    <t>Insufficient investment funds on the part of municipalities, time-demanding processes to obtain building permits, high costs of site research and remediation, lack of experience experience with multifunctional buildings.</t>
  </si>
  <si>
    <t>Approved programme documentation</t>
  </si>
  <si>
    <t>Completion of energy-efficient revitalisation projects of specific brownfields</t>
  </si>
  <si>
    <t>internal system of MoRD</t>
  </si>
  <si>
    <t>30 % of the investment under this measure shall be aimed at supporting demolition and energy-efficient construction, and 70 % shall be aimed at supporting energy-efficient renovation of buildings on brownfield sites.  
As to the funding of demolition and energy-efficient construction, it shall be ensured that the supported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 building on another site instead. 
Concerning the support of renovation activities, it shall be ensured that at least 90% of the costs shall support energy-efficiency renovations.  
The total budget executed for this purpose over the duration of the measure shall amount to at least EUR 79 000 000.</t>
  </si>
  <si>
    <t>Insufficient investment funds on the part of municipalities, time-demanding processes to obtain building permits, high costs of site research and remediation, lack of experience experience with multifunctional buildings</t>
  </si>
  <si>
    <t>Administration system documents</t>
  </si>
  <si>
    <t>14 - 2.8 Brownfields revitalisation - 2.8.2 Support for the revitalisation of areas in public ownership for non-business use</t>
  </si>
  <si>
    <t>Award of all public contracts for the regeneration of publicly owned brownfields for non-business use</t>
  </si>
  <si>
    <t>Notification of the award of all public contracts by the Ministry of Regional Development</t>
  </si>
  <si>
    <t>internal system of MoRD, MIT</t>
  </si>
  <si>
    <t>Ministry of Regional Development/SFPI</t>
  </si>
  <si>
    <t>Announcement of calls for regeneration of publicly owned brownfields following the preparation of a subsidy program, which requires formal approval by the Ministry of Finance. The projects shall both support energy-efficient renovation and measures aimed at turning industrial sites and contaminated land into a natural carbon sink.
Projects shall be contracted in two phases: first, by 31 December 2022, at least 35 projects shall be contracted. Second, by 31 December 2023, at least 10 additional projects shall be contracted.</t>
  </si>
  <si>
    <t>Call documents</t>
  </si>
  <si>
    <t>Completion of energy efficient revitalisation projects of brownfields owned by municipalities and regions for non-business use</t>
  </si>
  <si>
    <t>Number of m2 of revitalised buildings footprint</t>
  </si>
  <si>
    <t>internal MRD system</t>
  </si>
  <si>
    <t>80 % of the investment shall support energy-efficient renovation, and 20 % shall be aimed at measures aimed at turning industrial sites and contaminated land into a natural carbon sink. Overall, at least 45 projects shall be completed.
Concerning the support of renovation activities, it shall be ensured that at least 90 % of the costs shall support energy-efficiency renovations.</t>
  </si>
  <si>
    <t>Insufficient investment funds on the part of municipalities, time-demanding processes to obtain building permits.</t>
  </si>
  <si>
    <t>14 - 2.8 Brownfields revitalisation - 2.8.3 Support for the revitalisation of areas in public ownership for business use</t>
  </si>
  <si>
    <t>Award of all public contracts for the regeneration of publicly owned brownfields for business use</t>
  </si>
  <si>
    <t>Notification of the award of all public contracts by the Ministry of Industry and Trade</t>
  </si>
  <si>
    <t>Announcement of calls for regeneration of publicly owned brownfields following the preparation of a subsidy program. The projects shall both be aimed at supporting demolition and energy-efficient construction as well as energy-efficient renovation. Concerning energy-efficient construction, the calls shall specify that the supported projects are such that new buildings shall have a Primary Energy Demand (PED) that is at least 20 % lower than the NZEB requirement.
Projects shall be contracted in two phases: first, by 31 December 2022, at least 15 projects shall be contracted. Second, by 31 December 2023, at least 5 additional projects shall be contracted.</t>
  </si>
  <si>
    <t>Completion of energy efficient revitalisation projects of brownfields owned by municipalities and regions for business use</t>
  </si>
  <si>
    <t>Number of m3 of built-up space</t>
  </si>
  <si>
    <t>30 % of the investment under this measure shall be aimed at supporting demolition and energy-efficient construction, and 70 % shall be aimed at supporting energy-efficient renovation of buildings on brownfield sites. Overall, at least 20 projects shall be completed. 
As to the funding of demolition and energy-efficient construction, it shall be ensured that the supported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another building on another site instead. 
Concerning the support of renovation activities, it shall be ensured that at least 90 % of the costs shall support energy-efficiency renovations. 
The supervisory company of the grant provider (Ministry of Industry and Trade) shall carry out an on-site inspection of the work performed and compliance with project documentation and the calls for tender.</t>
  </si>
  <si>
    <t>15 - 2.9 Promotion of biodiversity and fight against drought - 2.9.0 Amendment to the Water Management Act</t>
  </si>
  <si>
    <t xml:space="preserve">Amendment to the Water Management Act (Act No. 254/2001 Coll.) aiming at a systemic approach to management of drought and water scarcity. </t>
  </si>
  <si>
    <t xml:space="preserve">Entry into force of the Amendment to the Water Management Act (Act No. 254/2001 Coll.) </t>
  </si>
  <si>
    <t>MoE/MoA</t>
  </si>
  <si>
    <t xml:space="preserve">The amendment to the Water Act defining the framework for the prevention of droughts and water scarcity by the monitoring of droughts, the establishment of control mechanisms and definition of responsibilities of competent authorities shall be adopted. A regional and a central commission for the prevention, monitoring and management of drought and water scarcity shall be established. Regional and national drought plans shall be developed and approved. Amendment to the Act shall be in compliance with the applicable EU acquis, namely Directive 2000/60/EC. </t>
  </si>
  <si>
    <t>Possibility of insufficient time management during establishment of Commissions and approval of Drought Plans.</t>
  </si>
  <si>
    <t>Official confirmation of existence of regional commissions and the central commission for managing drought.</t>
  </si>
  <si>
    <t>15 - 2.9 Promotion of biodiversity and fight against drought - 2.9.1 Protection against droughts and floods of the city of Brno</t>
  </si>
  <si>
    <t xml:space="preserve">Notification of award of contracts for projects aiming at the protection against droughts and floods of the city of Brno. </t>
  </si>
  <si>
    <t>Notification of award of all contracts.</t>
  </si>
  <si>
    <t xml:space="preserve">Notification of all contracts awarded for projects aiming at the protection against droughts and floods of the city of Brno. </t>
  </si>
  <si>
    <t xml:space="preserve">Control mechanisms of the MoE/SEF in the administration of grants; : Publication of outcome of subsidy calls </t>
  </si>
  <si>
    <t>Completion of nature-based flood protection measures to protect the city of Brno</t>
  </si>
  <si>
    <t>Number of project</t>
  </si>
  <si>
    <t>MoE</t>
  </si>
  <si>
    <t>The implementation of the project shall lead to the creation of a set of close to nature flood protection measures in the section of the river Svratka.  
The flood protection measures shall include: 
Improvement of the morphology of the water course bed 
Adjustment of land banks to milder and more variable slopes and their eventual stabilization.  
Planting of accompanying trees together with grassing of the banks and the surroundings of the watercourse. 
Opening of floodplains for floods and their modifications (eg construction of a wetland). The flood protection measure shall consist mostly of nature-based solutions conducted upstream of the city of Brno and shall be in line with the National Action Plan for Climate Change Adaptation and State Policy of the Environment in the Czech Republic 2030 with a view to 2050. 
Accompanying measures, which cannot be avoided by any means, and which are strictly necessary for the implementation of the measures above.</t>
  </si>
  <si>
    <t xml:space="preserve">Risk of implementation delays due to the implementation of tenders (above-limit public contract) </t>
  </si>
  <si>
    <t xml:space="preserve">Final report on project implementation. </t>
  </si>
  <si>
    <t>15 - 2.9 Promotion of biodiversity and fight against drought - 2.9.2 Rainwater management in urban agglomerations</t>
  </si>
  <si>
    <t xml:space="preserve">Increase of the volume of rainwater retained by rainwater management measures in urban areas </t>
  </si>
  <si>
    <t>Volume of m3 of rainwater retained</t>
  </si>
  <si>
    <t>MoE/SEF</t>
  </si>
  <si>
    <t xml:space="preserve">Completion report submitted by an independent body. This measure shall include surface absorption and retention green measures, rain gardens, underground rainwater retention devices, surface and underground retention storages. </t>
  </si>
  <si>
    <t xml:space="preserve">Risk of non-exhaustion of allocated funds due to the withdrawal of projects from implementation due to the consequences of Covid-19 and interference in public budgets </t>
  </si>
  <si>
    <t>15 - 2.9 Promotion of biodiversity and fight against drought - 2.9.3 Protected areas including Natura 2000 sites and protected species of plants and animals</t>
  </si>
  <si>
    <t xml:space="preserve">Completion of projects aiming at the conservation of protected areas including Natura 2000 sites and of protected species of plants and animals. </t>
  </si>
  <si>
    <t>Hectares</t>
  </si>
  <si>
    <t>MoE, NCA</t>
  </si>
  <si>
    <t>Completion report submitted by the Ministry of Environment. The investment shall achieve the favourable conservation status by implementing conservation measures set in the nature management documents. It shall complete the designation of protected areas including Natura 2000 sites and elaboration of management documents containing conservation objectives and measures for protected areas including Natura 2000 sites.</t>
  </si>
  <si>
    <t xml:space="preserve">The risk may be the limited availability of suppliers of some works in future years. </t>
  </si>
  <si>
    <t xml:space="preserve">Report on the Programme based on completed and taken over projects. </t>
  </si>
  <si>
    <t>15 - 2.9 Promotion of biodiversity and fight against drought - 2.9.4 Adaptation of aquatic, non-forest and forest ecosystems to climate change</t>
  </si>
  <si>
    <t xml:space="preserve">Completion of projects aiming at adapting aquatic, non-forest and forest ecosystems to climate change </t>
  </si>
  <si>
    <t>Completion report by independent engineer certified by the Ministry of Environment</t>
  </si>
  <si>
    <t>Ministry of the Environment/NCA</t>
  </si>
  <si>
    <t>Submission of completion report by independent engineer certified by the Ministry of Environment. Projects shall contribute to improve the species and spatial composition of the forest on an area of 200 ha; shall provide care for valuable non-forest terrestrial habitats in a total area of 1250 ha; shall create and restore wetlands, ponds and small reservoirs in the total area of 48 ha; revitalize watercourses in the total area of 4 ha and shall implement the planting of 32 thousand pieces of woody plants outside the forest.</t>
  </si>
  <si>
    <t>The risk may be the limited availability of suppliers of some works in future years, delay of the works because of longer preparation of some projects (f.e. land settlement) and majority of the projects could be done only in some part of the year</t>
  </si>
  <si>
    <t>Assessment of water retention potential and proposal of concrete measures</t>
  </si>
  <si>
    <t>Km2</t>
  </si>
  <si>
    <t>Territories of small river basins shall be assessed in terms of their water retention potential, pre-feasibility studies shall be carried out, discussed with stakeholders and agreed with landowners. 
Detailed project documentation shall be elaborated only for selected water retention measures, based on a binding declaration of interest by landowners.</t>
  </si>
  <si>
    <t>Insufficient interest of a state-owned enterprise The River basin/enterprise Povodí</t>
  </si>
  <si>
    <t>Implementation of proposed selected water retention measures</t>
  </si>
  <si>
    <t>% of the selected territory used for water retention measures</t>
  </si>
  <si>
    <t>Selected proposed measures shall be implemented based on the assessment of water retention potential, pre-feasibility studies and detailed projects</t>
  </si>
  <si>
    <t>16 - 3.1 Innovation in education in the context of digitalisation - 3.1.1 Curricula reform and strengthening of IT education</t>
  </si>
  <si>
    <t xml:space="preserve">Approval of new curricula strengthening digital literacy and computational thinking </t>
  </si>
  <si>
    <t xml:space="preserve">Approval of new curricula for primary, lower-secondary schools and gymnázia by the Ministry of Education, Youth and Sports </t>
  </si>
  <si>
    <t>Internal processes of the MEYS</t>
  </si>
  <si>
    <t>Ministry of Education, Youth and Sports</t>
  </si>
  <si>
    <t xml:space="preserve">The new curricula shall  
reinforce education of Informatics in terms of teaching hours 
extend the coverage of informatics to new areas, such as data processing and modelling, coding and programming, robotics, augmented reality, virtual reality and digital technology. 
Introduce the digital competence as one of the key competences 
promote the use of digital technologies across educational areas, including non-IT subjects. </t>
  </si>
  <si>
    <t>Risk: reluctance of schools and teachers to accept the concept of new informatics and digital competence</t>
  </si>
  <si>
    <t>Approved curriculum - website of the Ministry of Education, Youth and Sports</t>
  </si>
  <si>
    <t>Implementation by schools of new curricula strengthening digital literacy and computational thinking</t>
  </si>
  <si>
    <t>Implementation of the new curricula by primary, lower-secondary schools and gymnázia</t>
  </si>
  <si>
    <t>InSpis information systém of the Czech Inspectorate</t>
  </si>
  <si>
    <t>Implementation of the new curricula by schools will be gradual. Full compliance with the new curricula shall be achieved by 1 September 2023 by primary schools, by 1 September 2024 by lower-secondary schools and by 1 September 2025 by gymnázia.</t>
  </si>
  <si>
    <t xml:space="preserve">Risk: only administrative fulfillment of the requirement by schools; </t>
  </si>
  <si>
    <t>New school curricula in InSpis systém, legal requirement</t>
  </si>
  <si>
    <t>16 - 3.1 Innovation in education in the context of digitalisation - 3.1.2 Implementation of the revised curriculum and digital skills of teachers</t>
  </si>
  <si>
    <t xml:space="preserve">Creation of a digital platform for effective sharing of educational resources </t>
  </si>
  <si>
    <t xml:space="preserve">A digital platform fully operational </t>
  </si>
  <si>
    <t>Visit statistics</t>
  </si>
  <si>
    <t xml:space="preserve">The digital platform under the responsibility of the Ministry of Education, Youth and Sports shall provide teachers with access to existing education content (e.g. digital educational resources, webinars, e-learning courses). It shall establish links to existing databases of digital education materials.  </t>
  </si>
  <si>
    <t>Risk: misunderstanding of teachers 'and pupils' needs for digital educational resources</t>
  </si>
  <si>
    <t>Functioning system, user feedback</t>
  </si>
  <si>
    <t xml:space="preserve">Number of schools which received support to imúplement new IT curricula (digital skills of teachers and guidance) </t>
  </si>
  <si>
    <t>Reporting of the MEYS / Czech School Inspectorate survey</t>
  </si>
  <si>
    <t>The support to implement the new curricula shall target primary and lower secondary schools. It shall consist of  
training of teachers in digital skills and IT literacy 
guidance (workshops, webinars, individual counselling) for headmasters, school ICT coordinators, curricula coordinators and IT teachers</t>
  </si>
  <si>
    <t>Risk: low quality of support, lack of interest of teachers</t>
  </si>
  <si>
    <t>The National Pedagogical Institute of the Czech Republic report, Reporting of the Ministry of Education, Youth and Sports</t>
  </si>
  <si>
    <t>16 - 3.1 Innovation in education in the context of digitalisation - 3.1.3 Digital equipment for schools</t>
  </si>
  <si>
    <t xml:space="preserve">Number of digital devices purchased by schools  for distance learning </t>
  </si>
  <si>
    <t>Investigation of the MEYS</t>
  </si>
  <si>
    <t>At least 74 000 digital devices (tablets, laptops, mobile phones, etc.) are purchased by schools for distance learning. At least 4102 primary and secondary schools received funding for IT equipment for distance learning.</t>
  </si>
  <si>
    <t>Risk: lack of methodological support for schools, purchase of inappropriate equipment</t>
  </si>
  <si>
    <t>Reporting of the Ministry of Education, Youth and Sports, report</t>
  </si>
  <si>
    <t>Number of IT devices purchased for the school fund of mobile digital devices for disadvantaged pupils</t>
  </si>
  <si>
    <t xml:space="preserve">The purchase of 70 000 devices shall support 70 000 pupils in need. At least 80% of schools set up a fund for mobile digital devices for disadvantaged pupils. This IT equipment is additional to equipment referred to in Target 159. </t>
  </si>
  <si>
    <t>Risk: inappropriate targeting / allocation of funds; their use only by more motivated schools; poor quality support from the fund</t>
  </si>
  <si>
    <t xml:space="preserve">Number of schools supported with digital  technologies and equipment to promote digital literacy and implement the new IT curricula </t>
  </si>
  <si>
    <t xml:space="preserve">Of the total of  approximately 10 000 schools, at least 9 260 schools are equipped with both basic and advanced digital technologies necessary for promoting digital literacy and teaching new informatics according to the revised curricula. </t>
  </si>
  <si>
    <t>Risk: Improper work with digital technologies, purchase of inappropriate technologies</t>
  </si>
  <si>
    <t xml:space="preserve">Number of schools supported in counselling and mentoring on IT equipment and internal IT systems </t>
  </si>
  <si>
    <t>Project System of Support for Professional Development of Teachers and Principals, activities of regional ICT methodologists</t>
  </si>
  <si>
    <t xml:space="preserve">At the regional level, a network of regional IT counsellors shall provide targeted mentoring and counselling to at least 1120 schools on the purchase of IT equipment, connectivity, setup of IT administration, and internal school networks. 
Counselling through the regional IT counsellors shall be complemented by centrally-provided, methodological guidance, such as a dedicated website, webinars, good practice sharing, and online evaluation tools. </t>
  </si>
  <si>
    <t>Risk: Lack of qualified human resources.</t>
  </si>
  <si>
    <t>Implementation report</t>
  </si>
  <si>
    <t>17 - 3.2 Adaptation of school programmes - 3.2.1 Transformation of universities to adapt to new forms of learning and changing needs of the labour market</t>
  </si>
  <si>
    <t xml:space="preserve">Launch of a programme to support transformation of universities </t>
  </si>
  <si>
    <t xml:space="preserve">Launch of the programme by the Ministry of Education </t>
  </si>
  <si>
    <t>Approved call for proposals published on the MEYS website</t>
  </si>
  <si>
    <t xml:space="preserve">The programme shall support adaptation of universities to new forms of learning and introduction of new study programmes. The sectors to be supported from the programme shall be identified on the basis of an analysis of economic data, in consultation with the social partners. Focus shall be on fast-growing, high value-added sectors suffering from a lack of highly-skilled specialists, such as cybersecurity, artificial intelligence, Industry 4.0 or e-government services. The objective is to support at least 20 universities. </t>
  </si>
  <si>
    <t>Risk: lack of methodological support, risk of non-compliance with the law, delays in fulfilling the deadlines</t>
  </si>
  <si>
    <t>Number of new accredited study programmes</t>
  </si>
  <si>
    <t xml:space="preserve">Final and periodic reports submitted by beneficiaries/coordinators of projects </t>
  </si>
  <si>
    <t>At least 35 new study programmes shall receive accreditation, of which:  
-           at least 15 study programmes shall fall under the sectors identified as fast-growing, high value-added sectors suffering from a lack of highly-skilled specialists; 
-           at least 20 new study programmes (Bachelor or Master) shall have a professional profile.  </t>
  </si>
  <si>
    <t>The risk for achieving the goal could be limited capacities of applicants for the preparation and implementation of demanding transformation projects, especially if the setting of the program would lead to too high an administrative burden</t>
  </si>
  <si>
    <t>Final report submitted by beneficiaries/coordinators of projects</t>
  </si>
  <si>
    <t>Number of new reskilling and upskilling courses</t>
  </si>
  <si>
    <t>At least 20 new courses focused on upskilling os reskilling (including micro-credential forms) shall be cerated and offered by universities.</t>
  </si>
  <si>
    <t>Final project reports</t>
  </si>
  <si>
    <t>17 - 3.2 Adaptation of school programmes - 3.2.4 Development of selected key academic sites</t>
  </si>
  <si>
    <t xml:space="preserve">Award of contracts for the construction of new university facilities </t>
  </si>
  <si>
    <t>Notification of the award for the construction of new university facilities</t>
  </si>
  <si>
    <t>Project documentation of the construction in the achieved stage of processing</t>
  </si>
  <si>
    <t>Notification of the award of the public contracts for construction of new university facilities with the objective of 100 000 m2 of new university area including material equipment, broken down: 
1.     Mephared 2 (Charles University, Hradec Králové) – 58 092 m²  
2.     Biocentrum (Charles University, Prague-Albertov) – 33 934 m² 
3.     BiopharmaHub (Masaryk University, Brno) – 19 035 m²</t>
  </si>
  <si>
    <t>Failure to meet deadlines, change or failure to comply with legal standards. Deficiencies in construction documentation and associated difficulties in implementation. Problems with the organizer of public procurement. Problems with the supplier and contractor of project documentation. Objection to the course or results of a public contract. Insufficient financial resources, low institutional support in times of sustainability</t>
  </si>
  <si>
    <t>Legal Act to provide a subsidy</t>
  </si>
  <si>
    <t xml:space="preserve">Number of square metres of new university area </t>
  </si>
  <si>
    <t>Of the overall objective to construct 111 000 m², at least 100 000 m² of new university areas shall be constructed.</t>
  </si>
  <si>
    <t>Failure to meet deadlines, change or failure to comply with legal standards. Deficiencies in construction documentation and associated difficulties in implementation. Problems with the supplier and the contractor. Extension of the period of archaeological research. Insufficient financial resources, incurrence of ineligible expenditures, low institutional support in times of sustainability</t>
  </si>
  <si>
    <t>Protocol on handover and acceptance of the construction</t>
  </si>
  <si>
    <t>17 - 3.2 Adaptation of school programmes - 3.2.2 Support of disadvantaged schools</t>
  </si>
  <si>
    <t xml:space="preserve">Number of disadvantaged schools supported </t>
  </si>
  <si>
    <t>The number of schools in need of support, on which the amount of the necessary financial allocation is based, was determined on the basis of CSI reports and quality school criteria used to evaluate the quality of the educational process in individual schools and on the basis of the prepared SES school based on the international PISA survey.</t>
  </si>
  <si>
    <t xml:space="preserve">The programme shall provide support to at least 400 schools with a high proportion of disadvantaged pupils. The support shall focus on training for teachers to work with heterogeneous groups and disadvantaged pupils. The selection of schools shall be carried out by the National Institute of Pedagogy in cooperation with the Czech School Inspection, based on a set of criteria, such as the proportion of disadvantaged pupils, the proportion of pupils with different mother tongues and the educational outcomes of the school. </t>
  </si>
  <si>
    <t>Insufficient interest of schools, insufficient network of mentors, lack of supportive professions for teachers</t>
  </si>
  <si>
    <t>Final evaluation of the reform, including reports from individual schools</t>
  </si>
  <si>
    <t>Proposal of a new system of financing of schools according to socio-economic disadvantage</t>
  </si>
  <si>
    <t>Approval by the Ministry of Education, Youth and Sports of the proposal for index funding</t>
  </si>
  <si>
    <t>Creating a proposal for index funding of schools</t>
  </si>
  <si>
    <t xml:space="preserve">The proposal for index funding shall be based on the results of the support programme for disadvantaged schools under Reform 2 (Support of disadvantaged schools). The index shall take into account several indicators of the socio-economic advantage of schools, such as educational outcomes, proportion of pupils with a social or other disadvantage and proportion of pupils with different mother tongue. </t>
  </si>
  <si>
    <t>Insufficient amount of data, funds from the state budget for the education chapter</t>
  </si>
  <si>
    <t>Approved proposal of index financing by the management of the MEYS according to the final evaluation of the reform 3.2.2</t>
  </si>
  <si>
    <t>17 - 3.2 Adaptation of school programmes - 3.2.3 Tutoring of pupils</t>
  </si>
  <si>
    <t xml:space="preserve">Number of pupils who received tutoring </t>
  </si>
  <si>
    <t>The determination of the number of pupils in need of tutoring is based on current analyzes of the Czech School Inspectorate on the results of distance education in the COVID crisis and the level of participation in online teaching.</t>
  </si>
  <si>
    <t>Tutoring shall be provided to at least 500 000 pupils at risk of school failure. Tutoring shall help pupils restore learning habits and acquire the knowledge prescribed by the curricula in mathematics, the Czech and foreign language.</t>
  </si>
  <si>
    <t>Pupils' lack of interest in tutoring, insufficient staff capacity of schools</t>
  </si>
  <si>
    <t>Final evaluation of the investment containing the number of reported supported pupils</t>
  </si>
  <si>
    <t>18 - 3.3 Modernisation of employment services and labour market development - 3.3.1.0 Development of labour market policies</t>
  </si>
  <si>
    <t xml:space="preserve">Establishment of the tripartite Re-skilling and Upskilling Committee </t>
  </si>
  <si>
    <t>Entry into force of a decree establishing a permanent Reskilling and Upskilling Committee of the Council of Economic and Social Agreement (tripartite)</t>
  </si>
  <si>
    <t>Register of Ministry of Labour and Social Affairs working groups, statutes and rules of procedure, attendance lists and minutes of committee meetings</t>
  </si>
  <si>
    <t>Ministry of Labour and Social Affairs/Ministry of Education, Youth and Sports</t>
  </si>
  <si>
    <t>The Reskilling and Upskilling Committee shall coordinate development of life-long learning in line with the actual and anticipated demand for skills. It shall consists of the representatives of the Ministry of Labour and Social Affairs, Ministry of Education, Youth and Sports, employers associations and trade unions</t>
  </si>
  <si>
    <t>the institutions’ willingness to participate in the running of the committee</t>
  </si>
  <si>
    <t>attendance lists and minutes of committee meetings</t>
  </si>
  <si>
    <t>Entry into force of the amended Employment Act increasing efficiency of employment services and better targeting of most vulnerable groups</t>
  </si>
  <si>
    <t xml:space="preserve">Provision in the amended Employment Act indicating the entry into force of the amended Employment Act </t>
  </si>
  <si>
    <t>Collection of Laws</t>
  </si>
  <si>
    <t>The law shall  
Provide a definition of disadvantaged people in the labour market 
better target support to the most vulnerable groups (especially the low-skilled , excluded persons or at risk of social exclusion) 
increase the flexibility and effectiveness of retraining courses organised by the Labour Office</t>
  </si>
  <si>
    <t>Delays in the legislative process, political decisions</t>
  </si>
  <si>
    <t>Database of reskilling and upskilling courses</t>
  </si>
  <si>
    <t>Public database of upskilling and reskilling courses put in operation</t>
  </si>
  <si>
    <t>Similar to existing Ministry of Labour and Social Affairs database systems</t>
  </si>
  <si>
    <t>Ministry of Labour and Social Affairs/Labour Office of CR</t>
  </si>
  <si>
    <t>The database shall comprise upskilling and reskilling programmes certified according to the Employment Act (provided by the Labour Office) as well as courses offered by vocational schools, higher education institutions and other providers</t>
  </si>
  <si>
    <t>delays in the AO, technical solution of the database, identification of relevant data sources</t>
  </si>
  <si>
    <t>Administrative controls</t>
  </si>
  <si>
    <t>18 - 3.3 Modernisation of employment services and labour market development - 3.3.1 Development of labour market policies</t>
  </si>
  <si>
    <t>Number of people who received reskilling and upskilling in digital skills and skills needed for Industry 4.0</t>
  </si>
  <si>
    <t>Equivalent of existing monitoring IT systems and databases of Ministry of Labour and Social Affairs (OKPrace/IS Zam)</t>
  </si>
  <si>
    <t>At least 65 000 people shall receive upskilling or reskilling in digital skills. In addition, at least 65 000 people shall receive upskilling or reskilling in skills needed for Industry 4.0.
Support to upskilling and reskilling shall be provided through the Czech Labour Office or through company-based training provided by employers. Selection criteria shall ensure that preference shall be given to the SMEs and the self-employed.</t>
  </si>
  <si>
    <t>risk of no interest on the part of the CS, risk of delays in the AO</t>
  </si>
  <si>
    <t>Administrative checks, On-the-spot checks</t>
  </si>
  <si>
    <t>Number of regional training centres established to promote Industry 4.0</t>
  </si>
  <si>
    <t>Equivalent of existing monitoring IT systems and databases of Ministry of Labour and Social Affairs/Mof Regional Development</t>
  </si>
  <si>
    <t>At least 14 training centres shall be established, equipped and put in operation (one centre per region). The centres shall be established by the Labour Office. They shall be equipped to provide upskilling and reskilling courses in digital skills and skills needed for transition to Industry 4.0., in cooperation with regional vocational schools.</t>
  </si>
  <si>
    <t>delays in the procurement, question of the existence of an adequate supply of hardware and software solutions for educational purposes</t>
  </si>
  <si>
    <t>Regional training centres completed</t>
  </si>
  <si>
    <t>18 - 3.3 Modernisation of employment services and labour market development - 3.3.2 Increasing the capacity of childcare facilities</t>
  </si>
  <si>
    <t xml:space="preserve">Number of refurbished existing pre-school facilities </t>
  </si>
  <si>
    <t>Ministry of Labour and Social Affairs, registration of applicants/beneficiaries probably in MS2014+</t>
  </si>
  <si>
    <t>Of the overall objective to refurbish 370 facilities, at least 333 shall be refurbished, to comply with the new technical standards set by the amendment of ct No 247/2014 on the provision of childcare services in a child group (Child Group Act) or to expand capacity.</t>
  </si>
  <si>
    <t>Timely refinement of construction projects and selection of contractors.Sufficient preparedness of project proposals.Timely preparation of building documentation, processing of necessary approvals, selection of contractors and actual timely implementation.</t>
  </si>
  <si>
    <t>approval of project implementation reports, on-the-spot checks</t>
  </si>
  <si>
    <t xml:space="preserve">Number of new pre-school facilities </t>
  </si>
  <si>
    <t xml:space="preserve">Of the overall objective to establish 435 new nurseries, at least 391 shall be created, by constructing new buildings and by renovating existing buildings. The investment includes the use of grant support as follows:  
At least 98 shall be new constructions with primary energy demand at least 20% below the nearly zero-energy buildings requirement.  
At least 176 shall be renovations achieving on average either at least 30% primary energy savings or at least 30% reduction of direct and indirect greenhouse gas emissions. 
At least 117 shall be other energy efficiency renovations. </t>
  </si>
  <si>
    <t>Number of new places in pre-school facilities</t>
  </si>
  <si>
    <t xml:space="preserve">Creation of at least 7430 new places in pre-school facilities for children below the age of three. These facilities shall be distinct from the facilities financed from other Union funding programmes. </t>
  </si>
  <si>
    <t>18 - 3.3 Modernisation of employment services and labour market development - 3.3.2.0 Ensuring sustainability of financing of childcare facilities</t>
  </si>
  <si>
    <t xml:space="preserve">Entry into force of the law on child care (amendment to Act No 247/2014 on the provision of childcare services in a child group) </t>
  </si>
  <si>
    <t>Provision in the law on child care (amendment to Act No 247/2014 on the provision of childcare services in a child group) indicating the entry into force of the law</t>
  </si>
  <si>
    <t>The law on pre-school child care (amendment to Act No 247/2014 on the provision of childcare services in a child group) shall  
ensure stable financing of pre-school facilities for children below three years of age  
aim at ensuring access to affordable childcare for children below three years of age in all regions.</t>
  </si>
  <si>
    <t>18 - 3.3 Modernisation of employment services and labour market development - 3.3.3.0 Reform of long-term care</t>
  </si>
  <si>
    <t>Entry into force of the law on long-term care</t>
  </si>
  <si>
    <t>Provision in the law on long-term care indicating the entry into force of the law</t>
  </si>
  <si>
    <t>The law on long-term care shall  
aim at integrating health and social long-term care;  
ensure high quality standards for all types of long-term care services; 
promote community-based care and home care ensuring independent living in natural environment ; 
ensure a stable system of adequate financing of the long-term care services, including for community-based and home care; 
define rules on monitoring of quality of care, requirements for the staff (including qualifications) and equipment; 
allow for access of private LTC providers while applying the same rules and quality standards to all providers.</t>
  </si>
  <si>
    <t>Political situation
Delays in the legislative process, political decisions</t>
  </si>
  <si>
    <t>approving reports on the legislative process</t>
  </si>
  <si>
    <t>18 - 3.3 Modernisation of employment services and labour market development - 3.3.3 Development and modernisation of social care infrastructure</t>
  </si>
  <si>
    <t xml:space="preserve">T1: Number of community-based residential facilities constructed or reconstructed </t>
  </si>
  <si>
    <t>Number of facilities</t>
  </si>
  <si>
    <t xml:space="preserve">At least 121 facilities shall be created, of which:  
69 facilities shall be new constructions with primary energy demand at least 20% below the nearly zero-energy buildings requirement;  
26 facilities shall be renovated achieving on average either at least 30% primary energy savings or at least 30% reduction of direct and indirect greenhouse gas emissions. 
26 facilities shall be other energy efficiency renovations  
The facilities shall be built/reconstructed in accordance with the conditions of the UN Convention on the Rights of Persons with Disabilities, in particular the principles of freedom of choice and independent living. </t>
  </si>
  <si>
    <t>Early refinement of construction projects and selection of suppliers.Sufficient preparedness of project projects.Timely preparation of building documentation, clearance of necessary approvals, selection of contractors and actual timely implementation.</t>
  </si>
  <si>
    <t>T2: Number of community-based residential facilities constructed or reconstructed</t>
  </si>
  <si>
    <t xml:space="preserve">At least 288 facilities shall be created, of which:  
116 facilities shall be new constructions with primary energy demand at least 20% below the nearly zero-energy buildings requirement;  
106 facilities shall be renovated, achieving on average either at least 30% primary energy savings or at least 30% reduction of direct and indirect greenhouse gas emissions. 
66 facilities shall be other energy efficiency renovations achieving on average neither at least 30% primary energy The facilities shall be built/reconstructed in accordance with the conditions of the UN Convention on the Rights of Persons with Disabilities, in particular the principles of freedom of choice and independent living.  
The measure is expected to create at least 5000 new beds in social care facilities. </t>
  </si>
  <si>
    <t>T1: Number of low-emission vehicles purchased for social prevention, counselling and home-care services</t>
  </si>
  <si>
    <t xml:space="preserve">At least 120 low-emission vehicles shall be purchased, of which:  
40 electric cars  
80 plug-in hybrid cars </t>
  </si>
  <si>
    <t xml:space="preserve">lack of cars on the market, suitable for use in social services 
small network of charging stations </t>
  </si>
  <si>
    <t>T2: Number of low-emission vehicles purchased for social prevention, counseling and home-care services</t>
  </si>
  <si>
    <t>At least 251 low-emission vehicles shall be purchased, of which:  
100 electric cars  
151 plug-in hybrid cars</t>
  </si>
  <si>
    <t>19 - 4.2 New quasi-equity instruments for the promotion of entrepreneurship and development of Czech-Moravian Guarantee and Development Bank (ČMZRB) as a National Development Bank - 4.2.1 Development of the Czech-Moravian Guarantee and Development Bank as a National Development Bank</t>
  </si>
  <si>
    <t>Adoption of the medium-term strategy of the Czech-Moravian Guarantee and Development Bank (ČMZRB) approved by the bank's shareholders (represented by the Ministries of Industry and Trade, Finance and Local Development)</t>
  </si>
  <si>
    <t xml:space="preserve">Adoption of the medium-term strategy of the Czech-Moravian Guarantee and Development Bank (ČMZRB) </t>
  </si>
  <si>
    <t>Czech-Moravian Guarantee and Development Bank (ČMZRB)</t>
  </si>
  <si>
    <t>The new strategy shall be approved by the bank's shareholders: Ministries of Industry and Trade, Finance and Local development). It shall include provisions on ensuring compliance with the ‘Do no significant harm’ Technical Guidance (2021/C58/01).</t>
  </si>
  <si>
    <t>Consultation with market participants</t>
  </si>
  <si>
    <t>ČMZRB will report approval of the new strategy to the Ministry of Industry and Trade (MIT)</t>
  </si>
  <si>
    <t xml:space="preserve">Delivery of a management model for the new quasi-equity instrument </t>
  </si>
  <si>
    <t xml:space="preserve">Approval of the implementation plan and internal regulations for the management of the new type of financial instruments by the Board of Directors of the Czech-Moravian Guarantee and Development Bank (ČMZRB) </t>
  </si>
  <si>
    <t>The milestone shall be achieved through the approval of the implementation plan and internal regulations for the management of new type of financial instruments by the Board of Directors of the Czech-Moravian Guarantee and Development Bank (ČMZRB).
The new rules shall include conditions and methods of project evaluation ensuring compliance with the “Do no significant harm” (DNSH) Technical guidance (2021/C58/01) and with therequirements of the applicable intervention fields of Annex VI of Regulation (EU) 2021/241 (with a 40% or 100% coefficient). The new rules shall be consulted with market entities and professional advisers.</t>
  </si>
  <si>
    <t>Approval of internal regulations</t>
  </si>
  <si>
    <t>ČMZRB will report approval of the quasi-capital instrument management model to the Ministry of Industry and Trade (MIT)</t>
  </si>
  <si>
    <t>19 - 4.2 New quasi-equity instruments for the promotion of entrepreneurship and development of Czech-Moravian Guarantee and Development Bank (ČMZRB) as a National Development Bank - 4.2.2 Development of a new line of quasi-equity instruments supporting entrepreneurship</t>
  </si>
  <si>
    <t>Funding agreement with the Czech-Moravian Guarantee and Development Bank as a National Development Bank (ČMZRB)</t>
  </si>
  <si>
    <t xml:space="preserve">Signing of the Funding agreement, </t>
  </si>
  <si>
    <t>The milestone shall be achieved upon signing the funding agreement between the Czech-Moravian Guarantee and Development Bank as a National Development Bank (ČMZRB) and the Ministry of Industry and Trade. The agreement shall include: 1) investment policy, 2) eligibility criteria, 3) compliance with the ‘Do no significant harm’ Technical Guidance (2021/C58/01) of supported beneficiaries under this measure through the use of sustainability proofing, an exclusion list and the requirement of compliance with the relevant EU and national environmental legislation.
 The selection criteria shall require that the supported activities comply with are in line with the requirements of the applicable intervention fields of Annex VI to Regulation (EU) 2021/241  (with a 40% or 100% coefficient). The funding agreement shall specify that the use of reflows from the financial instrument for the Czech-Moravian Guarantee and Development Bank as a National Development Bank (ČMZRB) core capital shall take place only after 2026.</t>
  </si>
  <si>
    <t>Prior to signing the agreement, it will be verified that ČMZRB has sufficiently set up systems for project evaluation in accordance with the  milestones above (ie that the investment strategy and method of projects selection reflects DNSH principles and compliance with activities under Annex VI of the RRF Regulation).</t>
  </si>
  <si>
    <t>The Ministry of Industry and Trade (MIT) will sign the Funding agreement with ČMZRB</t>
  </si>
  <si>
    <t>Investment of a total of 32 400 000 EUR in quasi-equity instruments supporting sustainable projects of SMEs</t>
  </si>
  <si>
    <t xml:space="preserve">EUR </t>
  </si>
  <si>
    <t>The investment shall support with an amount of EUR 32 400 000 at least 30 projects by the end of 2025, in accordance with the investment policy, following a transparent and competitive selection procedure. 
The projects shall be in line with the “Do no significant harm” (DNSH) Technical guidance (2021/C58/01) and with the relevant requirements of the the applicable intervention fields in Annex VI of Regulation (EU) 2021/241 (with a 40% or 100% coefficient.</t>
  </si>
  <si>
    <t>M1, M2 of 4.2.1 and M1 finalized</t>
  </si>
  <si>
    <t>CMZRB will be obliged in Funding agreement (M1) to set up verification mechanisms for its investments in the financial instruments, on the principles of its ESIF operations. The investments and number of supported projects will be regularly reported to the MIT.</t>
  </si>
  <si>
    <t>20 - 4.3 Anti-corruption reforms - 4.3.1 Protection of whistle-blowers</t>
  </si>
  <si>
    <t>Entry into force of the law on the protection of whistle-blowers and the accompanying amending law</t>
  </si>
  <si>
    <t xml:space="preserve">Provision in the law on the protection of whistle-blowers indicating the entry into force </t>
  </si>
  <si>
    <t>Ministry of Justice / Government Legislative Rules, Directive (EU) 2019/1937 of the European Parliament and of the Council of 23 October 2019 on the protection of persons who report breaches of Union law</t>
  </si>
  <si>
    <t>Conflict of Interests and Anti-Corruption Department of the Ministry of Justice</t>
  </si>
  <si>
    <t>The law on protection of whistle-blowers shall:  
prohibit retaliatory measures against whistle-blowers  
require establishment of an external notification channel for whistleblowing at the Ministry of Justice 
require public institutions, large municipalities and large companies to set up internal notification systems for whistle-blowing</t>
  </si>
  <si>
    <t>Limited possibility for the executive branch to influence the length of the  the legislative process.</t>
  </si>
  <si>
    <t>Announcement of the Acts in the official Collection of Laws.</t>
  </si>
  <si>
    <t>20 - 4.3 Anti-corruption reforms - 4.3.2 Strengthening the legislative framework and transparency in the areas of courts, judges, prosecutors and bailiffs</t>
  </si>
  <si>
    <t xml:space="preserve">Entry into force of the Courts and Judges Act </t>
  </si>
  <si>
    <t>Provision in Courts and Judges Act indicating the entry into force</t>
  </si>
  <si>
    <t>Ministry of Justice / Government Legislative Rules, Evaluation Report of Czech Republic in IV. Evaluation Round of GRECO</t>
  </si>
  <si>
    <t xml:space="preserve">Legislative Department of the Ministry of Justice </t>
  </si>
  <si>
    <t xml:space="preserve">The Courts and Judges Act shall:  
introduce objective rules for the selection of judges and court officials  
provide a more detailed regulation of secondary activity of judges 
streamline court proceedings in which lay judges participate </t>
  </si>
  <si>
    <t>Announcement of the amendment in the official Collection of Laws.</t>
  </si>
  <si>
    <t>Entry into force of the law on proceedings in cases of judges, prosecutors and bailiffs</t>
  </si>
  <si>
    <t>Provision in the law on proceedings in cases of judges, prosecutors and bailiffs indicating the entry into force</t>
  </si>
  <si>
    <t>The law on proceedings in cases of judges, prosecutors and bailiffs shall:  
introduce an appeal-based instance review of decisions by the Disciplinary Board 
introduce measures to increase efficiency in proceedings of judges, prosecutors, and bailiffs, namely as regards the composition of the Disciplinary Boards, salaries for civil servants convicted for disciplinary misconduct and settlement of a disciplinary case by agreement</t>
  </si>
  <si>
    <t>20 - 4.3 Anti-corruption reforms - 4.3.3 Collection and analysis of data on corruption</t>
  </si>
  <si>
    <t>Creation of methodology for measuring of corruption in the Czech Republic</t>
  </si>
  <si>
    <t>Publication of the methodology by the Ministry of Justice</t>
  </si>
  <si>
    <t>Ministry of Justice / Data source: Desk-based research of available resources, in-depth expert interviews, results of on-line sociologial survey . / Methodology: Standard social sciences methodology with the use of innovative procedures where appropriate.</t>
  </si>
  <si>
    <t>The new methodology shall allow for replicable and efficient measurement of the direct and indirect experience of corruption in the Czech Republic. It shall be a part of the final research report which shall also:  
identify the extent and forms of corruption in selected social sectors in the Czech Republic. 
formulate recommendations of measures to reduce corruption in the selected sectors</t>
  </si>
  <si>
    <t>Succesful on-line sociological survey is a prerequisite for the creation of the methodology and of the final report: In some sectors it may not be possible to obtain the information on corruption, e.g. too few experts are available, the experts are not motivated to provide an interview, there can be a small return rate of the survey or reliable information cannot be obtained.</t>
  </si>
  <si>
    <t>Final report that includes the new methodology of measuring the corruption in the Czech Republic.</t>
  </si>
  <si>
    <t>20 - 4.3 Anti-corruption reforms - 4.3.4 Establishing rules for lobbying</t>
  </si>
  <si>
    <t xml:space="preserve">Entry into force of the law on lobbying </t>
  </si>
  <si>
    <t>Provision in the law on lobbying indicating entry into force</t>
  </si>
  <si>
    <t xml:space="preserve">Ministry of Justice / Legislative Council of the Government / Relevant international recommendations </t>
  </si>
  <si>
    <t xml:space="preserve">The law on lobbying shall:  
define lobbying  
require setting up a register of lobbyists and lobbied persons  
introduce an obligation to register lobbying and sanctions for non-compliance. </t>
  </si>
  <si>
    <t>Limited possibility for the executive branch to influence the legislative process.</t>
  </si>
  <si>
    <t>Announcement of the Act in question in the official Collection of Laws.</t>
  </si>
  <si>
    <t>20 - 4.3 Anti-corruption reforms - 4.3.5 Control and audit</t>
  </si>
  <si>
    <t>The system to collect, store and make available data in relation to all final recipients including all beneficial owners (as established by article 3, point 6, of the Anti-money laundering directive.</t>
  </si>
  <si>
    <t>Procedure approved and implemented by the delivery unit with the description of the system to collect and make available data on final recipients</t>
  </si>
  <si>
    <t>Ministry of Industry and Trade/ Ministry of Justice</t>
  </si>
  <si>
    <t>Delivery unit / Ministry of Justice</t>
  </si>
  <si>
    <t>The procedure describing how the data on final recipients, contractors, sub-contractors, beneficial owners and the list of any measures for the implementation of reforms and investment projects is to be collected and stored is being successfully implemented. The system to collect and make available data on final recipients shall be in line with the requirements of Article 22(2)(d) of the RRF Regulation. This description shall explicitly cover all categories of data mentioned in Article 22(2)(d), including on ‘beneficial owners’ as defined in Article 3, point 6, of Directive 2015/849, as amended by Directive 2018/843. 
The procedures shall be approved and implemented by the RRF Managing Council. The system of collecting data will be based on and follow the best practices gained of the MS2014+ system.</t>
  </si>
  <si>
    <t>The success of the description of obtaining data from all stakeholders depends on provided information and the complexity of the used information system.</t>
  </si>
  <si>
    <t>The describing procedure will be written with compliance of the definition of the beneficial owner and its application according to the Czech legislation..</t>
  </si>
  <si>
    <t>Creation and implementation of an action plan on the administrative system of the coordinating body in particular as regards sufficient and systemic prevention of the conflict of interest in the context of the RRF.</t>
  </si>
  <si>
    <t>Effective implementation of the action plan confirmed by updated procedures and processes of the coordinating body</t>
  </si>
  <si>
    <t>Delivery unit</t>
  </si>
  <si>
    <t>Effective implementation of the action plan will ensure an efficient internal administrative system of the coordinating body in particular as regards sufficient and systemic prevention of the conflict of interest.
The action plan shall include measures to ensure that payments to final recipients, contractors and subcontractors under the Plan would be subject to prior controls of conflict of interest verification down to the level of beneficial owners as defined in Article 3, point 6, of Directive (EU) 2015/849 of the European Parliament and of the Council.</t>
  </si>
  <si>
    <t xml:space="preserve">The risk is disapproval of the action plan by Czech government. </t>
  </si>
  <si>
    <t>The implementation will be done on the compliance of the definition of the beneficial owner and its application according to the Czech legislation with the definition according to the AML Directive.</t>
  </si>
  <si>
    <t>Measures preventing conflict of interest implemented by the Coordinating body.</t>
  </si>
  <si>
    <t>Audit report confirming effective implementation of the action plan.</t>
  </si>
  <si>
    <t>Audit authority</t>
  </si>
  <si>
    <t>Follow-up audit shall be carried out by the audit body to confirm the implementation of the action plan.</t>
  </si>
  <si>
    <t xml:space="preserve">The risk is non-adoption of the action plan, ie. that the measures in the action plan will not be implemented in time or that they will not be sufficient and effective. </t>
  </si>
  <si>
    <t xml:space="preserve">The implementation will be ensured by performing of the system audit. The result will be the audit report including the audit opinion. </t>
  </si>
  <si>
    <t>Repository system</t>
  </si>
  <si>
    <t>Audit report confirming repository system functionalities</t>
  </si>
  <si>
    <t>Audit Authority</t>
  </si>
  <si>
    <t>A repository system for monitoring the implementation of the RRF shall be in place and operational.  
The system shall include, as a minimum, the following functionalities:  
(a) collection of data and monitoring of the achievement of milestones and targets;  
(b) collection, storage and ensuring access to the data required by Article 22(2)(d)(i) to (iii) of the RRF Regulation.</t>
  </si>
  <si>
    <t>Incomplete negotiations to report the resulting data and values to the monitoring system of the European Commission FENIX.</t>
  </si>
  <si>
    <t xml:space="preserve">Information system of Delivery Unit in accordance to the FENIX system and system of reporting of required values of milestone and goal fulfillment will be verified through the system audit. The result will be the audit report including the audit opinion. </t>
  </si>
  <si>
    <t>Audit strategy ensuring independent and effective audit of the RRF implementation</t>
  </si>
  <si>
    <t>Audit strategy approved by the head of the audit body</t>
  </si>
  <si>
    <t>Adoption and entry into force of an audit strategy for the audit body, ensuring the independent and effective audit of the RRF implementation in accordance with internationally accepted audit standards.  
The strategy shall at least set out the methodology and approach to risk assessment, the frequency and type of audits (such as systems and project audits, desk-based and on-the-spot) to be carried out in the different implementation stages of the reforms and investment implemented under the Plan as well as the reliability of data supporting the achievement of milestones and targets.</t>
  </si>
  <si>
    <t xml:space="preserve">The risk is that the repository system will not be set up in time and will not work. </t>
  </si>
  <si>
    <t xml:space="preserve">The audit strategy will be developed by the staff of the audit authority using the experience of the ESIF audit.  </t>
  </si>
  <si>
    <t>Review of the definition of beneficial ownership as it relates to the RRF control system</t>
  </si>
  <si>
    <t>Report from a compliance review including suggestions on possible follow-up action.</t>
  </si>
  <si>
    <t>Ministry of Justice / Ministry of Finance</t>
  </si>
  <si>
    <t>A compliance review of the national procedures shall be carried out to ensure that the application of beneficial ownership in the context of the RRF control system is fully aligned with the definition of ‘beneficial owners’ as defined in Article 3, point 6, of Directive 2015/849, as amended by Directive 2018/843. The review shall encompass both legislation and guidance, including manual for the registry of beneficial owners. The review shall also look at the effective, proportionate and dissuasive sanctions in case of breaches of the obligation to obtain and hold information on the beneficial ownership, as provided by Article 30(1) of Directive 2015/849, as amended by Directive 2018/843. 
Following the review, potential deficiencies identified shall be corrected.</t>
  </si>
  <si>
    <t>A report will be prepared on the compliance of the definition of the beneficial owner and its application according to the Czech legislation with the definition according to the AML Directive. The report will also focus on sanctions for breaches of the obligation to obtain and retain information on beneficial owners.</t>
  </si>
  <si>
    <t>Guidance on the avoidance and management of conflict of interests</t>
  </si>
  <si>
    <t>Guidance on the avoidance and management of conflict of interests issued by the delivery unit of the coordinating body. Revision by the audit authority</t>
  </si>
  <si>
    <t>Adoption by the delivery unit of the coordinating body of guidance to ensure avoidance and management of conflict of interests by the component owners and other entities implementing reforms and investments under the recovery and resilience plan. The guidance shall reflect the full breadth of necessary measures to protect the EU budget against fraud and irregularities. This guidance shall be based on Commission Notice - Guidance on the avoidance and management of conflicts of interest under the Financial Regulation (OJ C 121, 9.4.2021, p. 1). 
The guidance shall harmonize the measures to be taken by the component owners and other entities implementing reforms and investments under the recovery and resilience plan (ministries, other public bodies, state funds, etc.).</t>
  </si>
  <si>
    <t>The risk of adoption is seen in the required time necessary for the approval process across all entities and the possibility of changing legislation.</t>
  </si>
  <si>
    <t>The methodological instruction will be approved by all interested subjects.</t>
  </si>
  <si>
    <t>Procedures to avoid conflict of interests in line with Article 61 of the Financial Regulation</t>
  </si>
  <si>
    <t>Audit report with the unqualified audit opinion on the effectiveness of the RRF internal control system to prevent, detect and correct situations of conflict of interests</t>
  </si>
  <si>
    <t>The RRF internal control system to avoid conflict of interests shall be effective and shall ensure, in particular that:  
(a) collection, storage and processing data in relation to all final recipients, including all beneficial owners as established by Article 3, point 6 of the Directive (EU) 2015/849;  
(b) internal control system to prevent, detect and correct conflict of interests situations is in accordance with Article 61 of the Financial Regulation; and  
(c) national control procedures to avoid conflict of interests situations for all beneficial owners are effective.</t>
  </si>
  <si>
    <t>The risk is not setting up an internal control system to avoid conflict of interests in time and that the system will not be effective.</t>
  </si>
  <si>
    <t xml:space="preserve">The effectiveness of the internal control system to avoid conflicts of interest will be verified through the system audit. The result will be the audit report including the audit opinion. </t>
  </si>
  <si>
    <t>21 - 4.4 Enhancing the efficiency of public administration - 4.4.1 Increase efficiency, pro-client orientation and use of the principles of evidence-based decision-making in public administration</t>
  </si>
  <si>
    <t>Completion of a database with relevant data on processes, performance, personnel capacities in public administration by the Ministry of Interior</t>
  </si>
  <si>
    <t xml:space="preserve">Acceptance protocols for the operational database provided by the Ministry of Interior </t>
  </si>
  <si>
    <t>Web link to the newly created database that will be accessible to all stakeholders</t>
  </si>
  <si>
    <t>Ministry of the Interior of the Czech Republic</t>
  </si>
  <si>
    <t>A specific data warehouse shall be established and operational for the public administration, containing available individual data from selected information systems, open data and data obtained through a newly created electronic data-collection tool on authorities’ activities. The database shall be completed by the Ministry of Interior.</t>
  </si>
  <si>
    <t>An assumption for meeting the milestone set, the creation of a database with relevant data, is the creation of an electronic data-collection tool on authorities' activities that are not available from individual agenda information systems, primarily due to the absence of such systems. At the same time, this data is not published in open data format at the time.</t>
  </si>
  <si>
    <t>Acceptance protocols for the electronic data-collection tool and for the database with relevant data on processes, performances, personnel capacities, etc. in public administration</t>
  </si>
  <si>
    <t xml:space="preserve">Completion of training accredited by the Ministry of Interior on client-oriented approaches for front-office staff of central, regional or local authorities </t>
  </si>
  <si>
    <t>Attendance lists from an implemented training program for front-office staff in client-oriented approach, photo documentation, presentations on the Ministry of Interior website and in the journal "Public Administration"</t>
  </si>
  <si>
    <t>A targeted training program for front-office staff of central, regional or local authorities in client-oriented approach shall be completed. The training program shall be implemented at the level of districts in small groups of up to 20 officials, and shall be aimed at practicing skills in model situations. The training programme shall be accredited by the Ministry of the Interior and shall be free for all participants.</t>
  </si>
  <si>
    <t>An assumption for fulfilling the set goal is the implementation of a pilot version of the training program for local government officials, which will be implemented within the Public Governance Review Project in cooperation with the OECD.</t>
  </si>
  <si>
    <t>22 - 4.5 Development of the cultural and creative sector - 4.5.1 Status of the Artist</t>
  </si>
  <si>
    <t>Entry into force of the law on the Status of the Artist</t>
  </si>
  <si>
    <t>Provision in the law on the Status of the Artist indicating the entry into force</t>
  </si>
  <si>
    <t>Ministry of Culture</t>
  </si>
  <si>
    <t>The law on the Status of the Artist shall ensure stable working conditions of artists and creative professionals. The legislation shall be complemented by methodological materials on the treatment of professionals with precarious working arrangements, fair use of intellectual property and support of artists in the first stages of their careers.</t>
  </si>
  <si>
    <t>Risks:inappropriate adjustments due to the new composition of the Chamber of Deputies after 2021</t>
  </si>
  <si>
    <t>Publication in the Official Journal of the law</t>
  </si>
  <si>
    <t>Number of cultural and creative professionals supported by skills provision</t>
  </si>
  <si>
    <t xml:space="preserve">Support shall be channelled through a grant scheme with a total allocation of EUR 27 100 000). Skills development shall focus on digital, financial and management skills, cultural innovations, internationalization and promoting linkages of art and culture with the educational sector.  </t>
  </si>
  <si>
    <t>Assumption: cooperation between counties, stakeholders and Ministry of Culture; Risks: low administrative capacity of the Ministry of Culture</t>
  </si>
  <si>
    <t>Results of the programme evaluation published on the website of the Ministry of Culture</t>
  </si>
  <si>
    <t>22 - 4.5 Development of the cultural and creative sector - 4.5.3 Development of regional cultural and creative sector</t>
  </si>
  <si>
    <t>Opening of new regional cultural and creative centres to public</t>
  </si>
  <si>
    <t>At least 15 regional cultural and creative centres shall be supported and open to the public. Support shall be channelled through a grant scheme with a total allocation of EUR 125 677 000. Preference shall be given to projects that revitalise existing objects, contribute to restoration of cultural heritage and follow climate objectives. Selection of projects shall respect geographical balance. Within the individual regions, preference shall be given to structurally disadvantaged areas and areas suffering from a lack of cultural infrastructure.</t>
  </si>
  <si>
    <t>Assumption:Successful trilogue between the Ministry, counties and the municipalities on the setting up of the legislation. Risks:Unstable situation after the Czech general election causing dealys in legislation</t>
  </si>
  <si>
    <t>Results of the programme published on the website of the Ministry of Culture</t>
  </si>
  <si>
    <t>22 - 4.5 Development of the cultural and creative sector - 4.5.8 Legislative reform introducing multi-source financing of cultural institutions</t>
  </si>
  <si>
    <t xml:space="preserve">Entry into force of a legislative amendment allowing for cooperative multi-source financing of culture </t>
  </si>
  <si>
    <t xml:space="preserve">Provision in the legislative amendment allowing for cooperative multi-source financing of culture, indicating the entry into force </t>
  </si>
  <si>
    <t xml:space="preserve">The legislative amendment shall:  
allow for multi-source financing of culture  
simplify cooperation between cities, regions and the state 
strengthen financial sustainability of cultural institutions  </t>
  </si>
  <si>
    <t>Assumption:Successful trilogue between the Ministry, counties and the municipalities on the setting up of the programme. Risks:Insufficient involvement of local governments in the programme. Low administrative capacity of the Ministry of Culture</t>
  </si>
  <si>
    <t>22 - 4.5 Development of the cultural and creative sector - 4.5.4 Digitalisation of cultural and creative sector</t>
  </si>
  <si>
    <t>Number of completed projects of digitalisation of the cultural content</t>
  </si>
  <si>
    <t xml:space="preserve">The grant scheme shall support at least 80 projects of digitalisation of the cultural content, with preference given to projects allowing for equipment and capacity sharing. A methodology for effective digitalisation of the cultural content shall be made available to cultural institutions, drawing on the best practice in the field. The total budget executed for this purpose shall amount to EUR 31 419 000. </t>
  </si>
  <si>
    <t>Assumption:development of the digitalisation study, sufficient administrative capacity of the Ministry of Culture, Risks:inappropriate setting of the calls, available funding will be too low to the neccessary absorption capacity</t>
  </si>
  <si>
    <t>Publication of methodology on the website of the Ministry of Culture;Results of the programme published on the website of the Ministry of Culture</t>
  </si>
  <si>
    <t>22 - 4.5 Development of the cultural and creative sector - 4.5.6 Creative vouchers</t>
  </si>
  <si>
    <t xml:space="preserve">Number of creative vouchers allocated to SMEs </t>
  </si>
  <si>
    <t>Ministry of Culture, counties</t>
  </si>
  <si>
    <t xml:space="preserve">The measure shall support soft innovations in SMEs, such as web design, product and service design, graphic design or marketing strategies and export promotion activities. Support shall be channelled through two grant schemes with a total allocation of EUR 20 800 000. At least 3000 creative vouchers and 300 design credits shall be allocated to SMEs. The distribution of vouchers shall respect geographical balance. Creative professionals may provide service to at most three SMEs. 
A creative gallery shall be set up to serve the implementation and administration of the scheme and as a wider communication channel. </t>
  </si>
  <si>
    <t>Risks:concentration of contracts in certain sectors only</t>
  </si>
  <si>
    <t>Evaluation of the programme published on the website of the Ministry of Culture</t>
  </si>
  <si>
    <t>23 - 5.1 Excellent research and development in the health sector - 5.1.1 Public Research &amp; Development support for priority areas of medical sciences and related social sciences</t>
  </si>
  <si>
    <t xml:space="preserve">Launch of a new Research &amp; Development support program </t>
  </si>
  <si>
    <t xml:space="preserve">Approval of the program by the Czech Government and launch of a tender </t>
  </si>
  <si>
    <t xml:space="preserve">publicly available national R &amp; D &amp; I information system - ISVaVaI (https://www.isvavai.cz/) </t>
  </si>
  <si>
    <t>The milestone shall be achieved upon launching of a new systemic programme instrument to support Research &amp; Development in priority medical sciences and related social sciences, namely: infectious diseases research, cancer research, neurosciences, metabolic disorders or cardiovascular diseases research and research on the socio-economic impact of diseases, in accordance with the national rules established in the Act No 130/2002 on support for research, experimental development and innovation from public funds .  
Adoption by the government shall follow consultation with all stakeholders and in internal and inter-ministerial consultation procedures, consultation with representatives of the academic and application communities and universities in the Research, Development and Innovation Council, verification of absorption capacity.  
The open call for public tender in Research &amp; Development &amp; Innovation for the new Research &amp; Development programme shall follow the national rules, especially established in the Act No 130/2002 on support for research, experimental development and innovation from public funds.</t>
  </si>
  <si>
    <t>secured funding and sufficient staffing capacity for the implementation of the programme</t>
  </si>
  <si>
    <t>The Resolution of the Government of the Czech Republic adopting the new R&amp;D programme</t>
  </si>
  <si>
    <t>Award of public contracts to at least four Research &amp; Development consortia</t>
  </si>
  <si>
    <t>Number of contracts</t>
  </si>
  <si>
    <t>publicly available national R &amp; D &amp; I information system - ISVaVaI (https://www.isvavai.cz/), registry of contracs (https://smlouvy.gov.cz/), websites of the provider (https://www.msmt.cz/vyzkum-a-vyvoj-2/dotace-granty)</t>
  </si>
  <si>
    <t>The target shall be achieved upon notification of the award of public contracts to at least four Research &amp; Development consortia in priority medical sciences and related social sciences, namely: infectious diseases research, cancer research, neurosciences, metabolic disorders or cardiovascular diseases research and research on the socio-economic impact of diseases. 
The total budget allocated for this purpose shall amount to at least EUR 196 371 000.</t>
  </si>
  <si>
    <t>Sufficiency of relevant projects, acceptable financial and personal project and programme capacities</t>
  </si>
  <si>
    <t>signed contracts adopting the projects under the R&amp;D programme</t>
  </si>
  <si>
    <t xml:space="preserve">Validation of at least four national Research &amp; Development consortia and their integration in the Czech Research &amp; Development system as national research authorities </t>
  </si>
  <si>
    <t>Number of consortia validated by the Ministry of Education, Youth and Sport</t>
  </si>
  <si>
    <t>publicly available national R &amp; D &amp; I information system - ISVaVaI (https://www.isvavai.cz/), websites of the beneficiaries, stastistics, patent and bibliometric databases /statistic analysis, scientometrics, bibliometrics, peer review and expert site visits</t>
  </si>
  <si>
    <t>The target will be achieved upon validating the functioning of at least four consortia in the areas of infectious diseases research, cancer research, neurosciences, metabolic disorders or cardiovascular diseases research and research on the socio-economic impact of diseases and their integration in the Czech Research &amp; Development system as national research authorities by the Ministry of Education, Youth and Sport. 
Validation process shall be conducted on the basis of the assessment and evaluation in accordance with the national rules established in the Act No 130/2002 on support for research, experimental development and innovation from public funds, peer review and expert site visits.</t>
  </si>
  <si>
    <t>Existence of top research teams and sufficient support within the consortia</t>
  </si>
  <si>
    <t>MEYS oficial statements reporting the results of assesment and evaluation, peer review and expert site visits proving the existence and function of new R&amp;D authorities, dedicated R&amp;D results in publicly availeble databases or Sci Journals</t>
  </si>
  <si>
    <t>24 - 5.2 Support for research and development in companies and introduction of innovations into business practice - 5.2.0 Creation of National Coordination Group for Support for Industrial Research</t>
  </si>
  <si>
    <t>Establishment of National Coordination Group for Support for Industrial Research</t>
  </si>
  <si>
    <t>Start of operation of the group</t>
  </si>
  <si>
    <t>N/A</t>
  </si>
  <si>
    <t>A National Coordination Group for Support for Industrial Research shall be established and put in operation. The coordination group shall harmonize the industrial R&amp;D support policies between policy makers, existing RDI support providers and the Government Council for RDI, the conditions for granting support, and concentrate all relevant programmes under the remit of the Technology Agency of the Czech Republic.</t>
  </si>
  <si>
    <t>The risk is the persistence of departmentalism and the possible reluctance of some support providers to accept the recommendations of this body.Any disagreements will be resolved at the level of government negotiations.</t>
  </si>
  <si>
    <t>Ministry of Industry and Trade website</t>
  </si>
  <si>
    <t>24 - 5.2 Support for research and development in companies and introduction of innovations into business practice - 5.2.2 Supporting the uptake of innovation in business practice</t>
  </si>
  <si>
    <t>Introduction of product, process or organisational innovations</t>
  </si>
  <si>
    <t>Number of individual innovations (process, product, organisation) put into practice as a result of the supported project</t>
  </si>
  <si>
    <t>R &amp; D &amp; I information system, continuous monitoring of the aid programme, provider’s information system</t>
  </si>
  <si>
    <t>90 individual innovations (process, product, organization) shall be put into practice as a result of the supported project. 
The total budget executed for this purpose shall amount to at least EUR 39 000 000.</t>
  </si>
  <si>
    <t>Support for a sufficient number of projects is a prerequisite.The risk is high project failure and failure to achieve planned results.</t>
  </si>
  <si>
    <t>24 - 5.2 Support for research and development in companies and introduction of innovations into business practice - 5.2.3 Support for research and development cooperation (in line with Smart Specialization Strategy)</t>
  </si>
  <si>
    <t>Cooperation of SMEs with a public research organisation under National Centres of Competence</t>
  </si>
  <si>
    <t>Number of supported projects</t>
  </si>
  <si>
    <t>Technology Agency of the Czech Republic</t>
  </si>
  <si>
    <t>Long-term cooperation projects of 30 SMEs with a public research organisation under four newly created National Centres of Competence shall be achieved. 
The total budget executed for this purpose shall amount to at least EUR 58 000 000.</t>
  </si>
  <si>
    <t>This presupposes the launch of a call for tenders for the receipt of projects to be supported and sufficient absorption capacity, i.e. the number of quality projects prepared by potential beneficiaries.The risk is their lack and the lack of cooperating entities willing to cooperate.</t>
  </si>
  <si>
    <t>24 - 5.2 Support for research and development in companies and introduction of innovations into business practice - 5.2.4 Aid for research and development in the environmental field</t>
  </si>
  <si>
    <t>Research and development in the environmental field</t>
  </si>
  <si>
    <t>Number of supported projects in the environmental field</t>
  </si>
  <si>
    <t>Ten RDI projects in the environmental field shall be supported. The projects shall focus on priority thematic areas such as protection and sustainable use of natural resources, climate protection and improvement of air quality, waste management and reuse, protection of nature and landscape or a safe and resilient environment, including prevention and reduction of the consequences of natural and anthropogenic hazards.
The total budget executed for this purpose shall amount to at least EUR 7 000 000.</t>
  </si>
  <si>
    <t>24 - 5.2 Support for research and development in companies and introduction of innovations into business practice - 5.2.6 Aid for research and development in synergy effects with the Framework Programme for Research and Innovation</t>
  </si>
  <si>
    <t>Research and development in synergy effects with the Framework Programme for Research and Innovation</t>
  </si>
  <si>
    <t>Number of projects participating in European Research Area NET Cofunds and projects that received the Seal of Excellence</t>
  </si>
  <si>
    <t xml:space="preserve">26 projects participating in European Research Area NET Cofunds and projects that received the Seal of Excellence, including 18 projects participating in European Research Area NET Cofunds and 8 projects that received the Seal of Excellence, shall be supported. 
The total budget executed for this purpose shall amount to at least EUR 19 000 000, including at least EUR 12 000 000 for projects participating in European Research Area NET Cofunds and at least EUR 7 000 000 for projects that received the Seal of Excellence. </t>
  </si>
  <si>
    <t>This presupposes participation in an international consortium of providers in the Framework Programme for Research and Innovation and an invitation to tender for the receipt of projects to be supported, sufficient absorption capacity, i.e. the number of quality projects prepared by potential beneficiaries.The risk is their lack and insufficient number of cooperating entities willing to cooperate internationally, as well as the willingness of other providers to recognise specific conditions within the Czech Republic (programme design, etc.).Another risk is the insufficient number of quality projects that will be recommended for funding by international evaluations.</t>
  </si>
  <si>
    <t>25 - 6.1 Increasing resilience of the health system - 6.1.1.0 Improvement of education of healthcare professionals</t>
  </si>
  <si>
    <t>Electronic system for management, administration and evaluation of training of healthcare professionals</t>
  </si>
  <si>
    <t xml:space="preserve">A basic platform for the electronic system of management, administration and evaluation of healthcare workers’ education put in operation </t>
  </si>
  <si>
    <t xml:space="preserve">Creation of a basic platform by the Ministry of Health for the new electronic system of management, administration and evaluation of healthcare workers’ education. The electronic system shall be further developed and completed with modules according to education needs. </t>
  </si>
  <si>
    <t xml:space="preserve">Potential technical complications in the introduction of a new electronic tool. Dissatisfaction of future users. </t>
  </si>
  <si>
    <t xml:space="preserve">Statistics on the number of users of the new electronic tool. </t>
  </si>
  <si>
    <t>25 - 6.1 Increasing resilience of the health system - 6.1.1.1 Creation of the Intensive Medicine Simulation Centre</t>
  </si>
  <si>
    <t xml:space="preserve">Call for tender for the construction of the Intensive Medicine Simulation Centre </t>
  </si>
  <si>
    <t>Notification of award of the open and public tender to the contractor</t>
  </si>
  <si>
    <t xml:space="preserve">Notification of the award of the public contract to build the Intensive Medicine Simulation Centre which will provide training to healthcare professionals in a wide range of medical fields:  
·          Anaesthesiology and resuscitation  
·          Other medical and non-medical skills training related to emergencies 
·          Pre-hospital care and ambulance  
·          Urgent admission  
·          Intensive Care Units and multipurpose operational room 
·          Integrated Rescue System  
·          Soft Skills – team communication, crisis communication, leadership. 
The contractor shall be selected through open and public tender procedures. A needs assessment shall be carried out prior to the launch of the tender. </t>
  </si>
  <si>
    <t xml:space="preserve">Correct writing of project implementation conditions. Ensuring the actual implementation of the project defined by the implementer of the event. </t>
  </si>
  <si>
    <t xml:space="preserve">Signed decisions on the provision of subsidies </t>
  </si>
  <si>
    <t xml:space="preserve">Intensive Medicine Simulation Centre put in operation </t>
  </si>
  <si>
    <t>Intensive Medicine Simulation Centre constructed, fully equipped and put in operation</t>
  </si>
  <si>
    <t>Institute for Postgraduate Medical Education</t>
  </si>
  <si>
    <t xml:space="preserve">The Intensive Medicine Simulation Centre shall be constructed, fully equipped and put in operation. It shall be run by the Institute for Postgraduate Education in Healthcare. The capacity should be sufficient to ensure that at least 1 500 healthcare professionals shall be trained in the centre per year. </t>
  </si>
  <si>
    <t xml:space="preserve">Assumption of approval of the program and issuance of a decision on the provision of the subsidy within the set deadline. Risk of non-compliance with the schedule, both the allocation of subsidies and the implementation of the construction. Common construction risks for such a large construction project. </t>
  </si>
  <si>
    <t xml:space="preserve">Intensive Medicine Simulation Center fully operational </t>
  </si>
  <si>
    <t>25 - 6.1 Increasing resilience of the health system - 6.1.2 Rehabilitation care for patients recovering from critical conditions</t>
  </si>
  <si>
    <t xml:space="preserve">Support of rehabilitation care </t>
  </si>
  <si>
    <t xml:space="preserve"> Number</t>
  </si>
  <si>
    <t xml:space="preserve">Support shall be channeled through a grant scheme with a total allocation of 61 660 000 EUR. At least 19 projects shall be supported to increase the capacity of rehabilitation care for patients after critical conditions in public hospitals. It is expected that the number of treatments of patients after critical conditions in the reghabilitation care units shall increase by 10%. </t>
  </si>
  <si>
    <t xml:space="preserve">The smooth implementation of projects, both administratively and materially. The challenge is to successfully complete the maximum number of accepted projects. </t>
  </si>
  <si>
    <t xml:space="preserve">Number of successfully completed projects. </t>
  </si>
  <si>
    <t>25 - 6.1 Increasing resilience of the health system - 6.1.3 Building a centre for cardiovascular and transplant medicine</t>
  </si>
  <si>
    <t>Centre for Cardiovascular and Transplant Medicine fully operational</t>
  </si>
  <si>
    <t xml:space="preserve">Centre for Cardiovascular and Transplant Medicine fully operational </t>
  </si>
  <si>
    <t>Center for Cardiovascular and Transplant Medicine</t>
  </si>
  <si>
    <t>New facilities of the Centre for Cardiovascular and Transplant Medicine fully operational. The construction of the new facility shall create at least 35 new beds at the Centre for Cardiovascular and Transplant Medicine. The construction shall be subject to open and public tender procedures. A needs assessment shall be carried out prior to the launch of the tender.</t>
  </si>
  <si>
    <t xml:space="preserve">Center for Cardiovascual and Transplant Medicine fully operational </t>
  </si>
  <si>
    <t>26 - 6.2 The national plan to strengthen oncological prevention and care - 6.2.1 National Oncological Programme</t>
  </si>
  <si>
    <t>National Oncological Programme of the Czech Republic 2022-2030</t>
  </si>
  <si>
    <t xml:space="preserve">Approval of the National Oncological Programme 2022-2030 by the government </t>
  </si>
  <si>
    <t xml:space="preserve">The National Oncological Programme shall be prepared under the responsibility of the Czech Oncology Society in consultation with key actors and stakeholders, in particular the Ministry of Health, National Oncology Centres, Centres of highly specialised cancer and haematology care, Institute of Health Information and Statistics, representatives of healthcare providers, health insurance companies and patients associations. </t>
  </si>
  <si>
    <t xml:space="preserve">Creation of the National Oncology Program of the Czech Republic, which will reflect all the needs of care for oncology patients and will be feasible for oncology care providers. </t>
  </si>
  <si>
    <t xml:space="preserve">Approved National Oncology Program of the Czech Republic </t>
  </si>
  <si>
    <t>26 - 6.2 The national plan to strengthen oncological prevention and care - 6.2.2 Supporting and enhancing quality of preventive screening programmes</t>
  </si>
  <si>
    <t xml:space="preserve">Appointment of an institution responsible for coordination of oncological screening programs </t>
  </si>
  <si>
    <t xml:space="preserve">National Screening Centre appointed by the government as the body responsible for coordination of cancer screening programmes </t>
  </si>
  <si>
    <t>The Institute of Health Information and Statistics of the CZ</t>
  </si>
  <si>
    <t xml:space="preserve">The National Screening Centre shall be responsible for:  
coordination, planning, monitoring and evaluation of the screening programmes  
setting-up a predictive system to plan new prevention programmes and estimate their cost-effectiveness and impact in the public health insurance system;  
building a database for monitoring and evaluation of screening programmes, including setting up a scoreboard of quality indicators 
piloting new screening programmes </t>
  </si>
  <si>
    <t>Difficulty to reach consensus among stakeholders</t>
  </si>
  <si>
    <t>Ministry of Health official documents (i.e.  Statut of NSC)</t>
  </si>
  <si>
    <t>Increase in the coverage of the target population by the colorectal cancer screening programme</t>
  </si>
  <si>
    <t>%</t>
  </si>
  <si>
    <t>The participation of the target population in the appropriate screening test (e.g. biennial Faecal Occult Blood Test) shall increase to at least 40%.</t>
  </si>
  <si>
    <t>National Health Information System reports, including continuous monitoring</t>
  </si>
  <si>
    <t>Number of participants in the new early lung cancer detection programme</t>
  </si>
  <si>
    <t xml:space="preserve">An early lung cancer detection programme shall be launched and at least 20 000 participants of the target population shall participate. </t>
  </si>
  <si>
    <t xml:space="preserve">Ministry of Health official documents- evaluation report of the Institute of health Information and Statistics of the Czech Republic </t>
  </si>
  <si>
    <t>26 - 6.2 The national plan to strengthen oncological prevention and care - 6.2.3 Building and establishment of the Czech Oncological Institute</t>
  </si>
  <si>
    <t xml:space="preserve">Feasibility study validated by an independent authority </t>
  </si>
  <si>
    <t xml:space="preserve">Validation of a feasibility study by an independent authority </t>
  </si>
  <si>
    <t>Czech Oncological Institute</t>
  </si>
  <si>
    <t>Validation by an independent authority of: 
·         Medical program/functional plan and a draft design suitable for Design and Build procurement purposes,  
·         Feasibility study, including needs assessment in context of the wider health strategy, technical, operational and economic feasibility, sustainability in both of financial and staffing terms, and impact on provision of oncology care at regional and country level, including on the travelling time and professional proficiency.  
The feasibility study recommended guidelines have been presented by the EC in the “Guide to CBA of Investment Projects, December 2014.</t>
  </si>
  <si>
    <t>The risk is represented by a time schedule, which is very tight due to the set schedule, but we assume that the planned schedule will be met.
Although the estimated price is set, including construction, before the developed of the construction documentation this process bear the risk with an impact of the quality and cost of the project.</t>
  </si>
  <si>
    <t xml:space="preserve">Completed feasibility study for Czech Onkological Institute. </t>
  </si>
  <si>
    <t xml:space="preserve">The Czech Oncology Institute put in operation </t>
  </si>
  <si>
    <t xml:space="preserve">An operating licence issued by the Ministry of Health to the Czech Oncology Institute </t>
  </si>
  <si>
    <t xml:space="preserve">Construction works completed and an operating licence obtained.  
The capacity shall be at least 300 beds for in-patient care (leading to an increase of the number of beds for cancer treatment by the healthcare provider concerned by at least 50 beds)   
It is expected that the capacity shall be 8500 –1200 hospitalised patients per year. 
The construction shall be subject to open and public tender procedures. </t>
  </si>
  <si>
    <t>New Czech Onkological Institute fully operational.</t>
  </si>
  <si>
    <t>26 - 6.2 The national plan to strengthen oncological prevention and care - 6.2.4 Developing highly specialised oncological and hematooncological care</t>
  </si>
  <si>
    <t xml:space="preserve">Number of supported facilities providing oncological and hematooncological care </t>
  </si>
  <si>
    <t>Number of supported health facilities</t>
  </si>
  <si>
    <t xml:space="preserve">Support shall be provided to the Complex Oncology Centres and Centres of highly specialised oncology and hemato-oncology care through a grant scheme administered by the Ministry of Health, with a total allocation of 64 920 000 EUR.. At least ten centres shall be supported in acquisition of cutting-edge technologies and equipment allowing for personalised medicine. The selection of projects to be supported shall ensure balanced geographical coverage. Only public healthcare providers shall be supported. </t>
  </si>
  <si>
    <t>26 - 6.2 The national plan to strengthen oncological prevention and care - 6.2.5 Establishment and development of the Center for Oncological Prevention and Infrastructure for Innovative and Supportive Care at the Masaryk Memorial Cancer Institute</t>
  </si>
  <si>
    <t>Cancer Prevention Center at the Masaryk Memorial Cancer Institute</t>
  </si>
  <si>
    <t xml:space="preserve">The new Cancer Prevention Center at the Masaryk Memorial Cancer Institute put in operation </t>
  </si>
  <si>
    <t xml:space="preserve">Masaryk Memorial Cancer Institute </t>
  </si>
  <si>
    <t>Entry into use of new facilities of the Cancer Prevention Centre at the Masaryk Memorial Cancer Institute. Transfer of existing capacities to new premises completed. It is expected that the annual number of interventions at the Cancer Prevention Centre shall increase by 30 % compared to 2019. 
The construction shall be subject to open and public tender procedures. A needs assessment shall be carried out prior to the launch of the tender.</t>
  </si>
  <si>
    <t xml:space="preserve">Innovative and Supportive Care created fully operational </t>
  </si>
  <si>
    <t>Expansion of facilities for Innovative and Supportive Care at the Masaryk Oncology Institute</t>
  </si>
  <si>
    <t xml:space="preserve">New facilities for Supportive and Innovative care put in operation </t>
  </si>
  <si>
    <t xml:space="preserve">Entry into operation of the new facilities of the First Contact Centre, the Clinical Trial Centre, the Support Care Centre and the Education Centre. It is expected that the annual number of f clients of the Innovative and Supportive care at the Masaryk Oncology Institute shall increase by 20% compared to 2019. 
The construction shall be subject to open and public tender procedures. A needs assessment shall be carried out prior to the launch of the tender.  
The pilot project on the Programme of Cancer Survivors shall be completed. </t>
  </si>
  <si>
    <t>Milníky a cíle, které nejsou součástí Annex CID:</t>
  </si>
  <si>
    <t>12 - 2.6 Nature protection and adaptation to climate change - 2.6.3 Irrigation</t>
  </si>
  <si>
    <t xml:space="preserve">Target </t>
  </si>
  <si>
    <t>Target 1: Achieving realization of irrigation projects</t>
  </si>
  <si>
    <t>-</t>
  </si>
  <si>
    <t>Number of implemented projects</t>
  </si>
  <si>
    <t>Number of projects initiated</t>
  </si>
  <si>
    <t>13 - 2.7 Circular economy, recycling and industrial water - 2.7.1.2 Building waste - Energy infrastructures for the management of selected types of waste</t>
  </si>
  <si>
    <t xml:space="preserve">Milestone </t>
  </si>
  <si>
    <t>Milestone 1: Selection of projects enhancing energy recovery infrastructure fit for the long-term vision of waste management and recycling industry by prioritising the higher levels of the waste hierarchy</t>
  </si>
  <si>
    <t>Opening of calls and submission of projects</t>
  </si>
  <si>
    <t>Intermediate steps: 
•	Subsidy calls to support the construction of a waste-energy infrastructure exclusively dedicated to treating non-recyclable waste (especially hazardous waste) and the subsequent ongoing financing of projects.
•	Evaluation of the projects on the basis of established criteria  in line with the national and regional waste management plans which are in place in conformity with Article 28 of Directive 2008/98/EC as amended by Directive EU 2018/851/EU.  
• Projects that will include the construction or reconstruction of buildings will compliance with the DNSH requirements on buildings and infrastructure investment.
(i) At least 70% of the non-hazardous and demolition waste weight generated on the construction site will be prepared for re-use, recycling and other material recovery in accordance with the waste hierarchy and the EU Construction and Demolition Waste Management Protocol.
(ii) Environmental degradation risks related to preserving water quality and avoiding water stress have to be identified and addressed, in accordance with the water use and protection management plan.
(iii) Compliance with the Environmental Impact Assessment Directive and, for sites/operations located in or near biodiversity-sensitive areas, Articles 6(3) and 12 of the Habitats Directive, and Article 5 of the Birds Directive.</t>
  </si>
  <si>
    <t xml:space="preserve">Control mechanisms of the MoE/SFŽP in the administration of grants; : Publication of outcome of subsidy calls; Publication of outcome of subsidy calls </t>
  </si>
  <si>
    <t>Target 1: Completion of projects enhancing energy recovery exclusively dedicated to treating non-recyclable hazardous waste</t>
  </si>
  <si>
    <t>Number of projects implemented/new capacity built</t>
  </si>
  <si>
    <t>Low number of facilities focused on energy recovery of non-recyclable hazardous and medical waste</t>
  </si>
  <si>
    <t xml:space="preserve">At least 3000 tonnes (approximately 10 projects)
</t>
  </si>
  <si>
    <t xml:space="preserve">The measure is aimed at supporting investments in strengthening energy recovery infrastructure exclusively dedicated to non-recyclable hazardous and health-related waste  fit for the long-term vision of waste management and recycling industry by prioritising the higher levels of the waste hierarchy. Support for at least 10 projects and thus increase capacity by around 3 000 tonnes is expected by Q4 2025. </t>
  </si>
  <si>
    <t>The fulfilment of the objective of the investment presupposes that the eligible beneficiaries are sufficiently active in the submission and implementation of the projects.There is then a risk of withdrawal from the implementation of the projects or failure of the beneficiary to comply with the timetable.</t>
  </si>
  <si>
    <t>18 - 3.3 Modernisation of employment services and labour market development - 3.3.3.2.1 Development of social prevention, counseling and care services</t>
  </si>
  <si>
    <t>Milestone 1: Approval of amendment to the Act on Social Services and other related legal standards containing: aims at integrating health and social long-term care;
ensures high quality standards for all types of long-term care services; promotes community-based care and home care ensuring independent living in natural environment as long as possible; ensures a stable system of adequate financing of the LTC services, including for community-based and home care; defines rules on monitoring of quality of care, requirements for the staff (including qualifications) and equipment;
allows access of private LTC providers while applying the same rules and quality standards to all providers.
Part of this new legislation also includes a personnel standard for social prevention and counseling services</t>
  </si>
  <si>
    <t>The Act on Social Services and other related legal standards are approved</t>
  </si>
  <si>
    <t>Act on Social Services and other related legal standards containing: aims at integrating health and social long-term care</t>
  </si>
  <si>
    <t>Political situation</t>
  </si>
  <si>
    <t>Target 1: Completion of reconstructed and newly built social prevention and counseling services</t>
  </si>
  <si>
    <t>Number of installations/projects, Number of clients</t>
  </si>
  <si>
    <t>57 projects/construction projects in installations completed and 370 clients</t>
  </si>
  <si>
    <t>Construction and reconstruction of social prevention and counselling services.</t>
  </si>
  <si>
    <t>27 - 4.1 Systemic support for public investment - 4.1.1 Project preparation - selected projects to support preparation</t>
  </si>
  <si>
    <t>Target 1: Signing of project preparation agreement – selected projects to support preparation</t>
  </si>
  <si>
    <t>Number of selected projects</t>
  </si>
  <si>
    <t>Ministry of Regional Development</t>
  </si>
  <si>
    <t>The objective of project preparation is to target support to increase the preparedness of projects and PPP projects in the Czech Republic through financial support for project preparation.Only projects that are strategic projects in the regions will be supported, while complying with the DNSH condition.The target group of this aid is mainly regional investors.The objective will be achieved when the project is committed – at the start of the preparatory work for the project.</t>
  </si>
  <si>
    <t>Risk of delays, risk of inaccurate targeting in terms of potential demand</t>
  </si>
  <si>
    <t>control mechanisms of the Ministry of Regional Development in the administration of subsidies</t>
  </si>
  <si>
    <t>Target 2: Completed the project praparation process</t>
  </si>
  <si>
    <t>Number of prepared projects</t>
  </si>
  <si>
    <t>Finished project prepation for the project selected in the previous target.</t>
  </si>
  <si>
    <t>Risk of delay, risk of quqlity of the preparation of the project - but this risk have to eliminate the competence centre.</t>
  </si>
  <si>
    <t>27 - 4.1 Systemic support for public investment - 4.1.2 Analytical - methodological support  - competence support</t>
  </si>
  <si>
    <t>Target 1: Achievment of number of completed and MMR approved methodological documents</t>
  </si>
  <si>
    <t>Number of methodological documents</t>
  </si>
  <si>
    <t>This target means the development of methodological documents to complement upskilling and to record the information transmitted in training activities, so that it is available to a wide range of users on an ongoing basis.The objective will be achieved at the moment of acceptance of the contractor’s methodological documents.</t>
  </si>
  <si>
    <t>The methodological objective will be based on current challenges, with the latest methodological document summarising the results of the analysis of good and bad practice in preparation for Objective 1.1</t>
  </si>
  <si>
    <t>27 - 4.1 Systemic support for public investment - 4.1.2 Analytical - training support - competence support</t>
  </si>
  <si>
    <t>Target 2: Achievment of number of completed and MMR approved training support</t>
  </si>
  <si>
    <t>Number of training sessions</t>
  </si>
  <si>
    <t>This target consists of the implementation of training aimed at improving key people’s well-being in order to prepare high-quality projects.The target will be achieved when the training is carried out – i.e. when the target population is trained – these are key persons from statutory towns, counties and RSK.</t>
  </si>
  <si>
    <t>27 - 4.1 Systemic support for public investment - 4.1.2 Analytical - methodological support - methodological support and training - competence support</t>
  </si>
  <si>
    <t xml:space="preserve">Milestone 1: Development of analytical  SW for project selection and assessment </t>
  </si>
  <si>
    <t xml:space="preserve">finished development of a prescoring SW </t>
  </si>
  <si>
    <t>Milestone 2.3.The development of a prescoring SW consists of starting the development of this SW – SW will be used for prescoring projects.The milestone will be reached when the development of the SW starts.</t>
  </si>
  <si>
    <t>A prerequisite for the development of SW is the connection to the collection of investment objects from regional investors, which has been launched since 1.4.2021</t>
  </si>
  <si>
    <t>Milestone 2: Setting up the Competence Centre Team</t>
  </si>
  <si>
    <t>to form an expert team</t>
  </si>
  <si>
    <t>Milestone 2.4.The creation of a Competence Centre – consists of the creation of a Competence and Coordination Centre, which will include experts on green and digital tranches, carbon neutrality, PPP projects.The Competence Centre will coordinate upskilling activities, methodological development, but above all manage the selection of projects to support preparation (see objective 1.1) and, most importantly, ensure that the preparation meets the necessary quality standards.The Competence Centre will aim to prioritise the NIP in such a way that it can be used for the selection of suitable projects for support in the preparatory phase.The mill will be achieved by contracting individual experts and setting up a team that will be the competence base of the whole component – the team and its quality is central to the achievement of the objectives of the whole component.</t>
  </si>
  <si>
    <t xml:space="preserve">The risk that the MRD will not acquire sufficient quality and qualified staff
</t>
  </si>
  <si>
    <t>22 - 4.5 Development of the cultural and creative sector - 4.5.2 Transformation of the State Cinema Fund to the Audiovise Fund</t>
  </si>
  <si>
    <t>Milestone 1: Publication in the Official Journal of the law allowing Czech Film Fund to support a wider range of audiovisual actors</t>
  </si>
  <si>
    <t>Approval of the Czech PSP Act</t>
  </si>
  <si>
    <t>Ministry of Culture, Czech Film Fund</t>
  </si>
  <si>
    <t xml:space="preserve">Consideration and approval of the Act by the Parliament of the Czech Republic that will allow the transformation of the Czech Film Fund to the Audiovisual Fund. </t>
  </si>
  <si>
    <t>Risks:extension of the date of acceptance and possible inappropriate adjustments due to the new composition of the Postal Code after 2022</t>
  </si>
  <si>
    <t>Target 1: Support new projects to provide assistance to the audiovisual sector</t>
  </si>
  <si>
    <t>Number of signed agreements</t>
  </si>
  <si>
    <t>The goal is to support a wider range entities in audiovisual sector. So far only film industry has been supported and other areas sucha as small-screen or game industry has not. These areas are closely linked to film industry and share the same needs. Due the variability of projects and different time of duration the targett is set through signed agreements which as based on the Council decision (the allocation of resources is binding and the financial resources are reserved on the Fund account).</t>
  </si>
  <si>
    <t>Delay caused by the lack of the appropriate legislative framework allowin for the support of new areas in the audiovisual sector</t>
  </si>
  <si>
    <t>Czech Film Fund internal mechanisms – Report of the of new programmes</t>
  </si>
  <si>
    <t>22 - 4.5 Development of the cultural and creative sector - 4.5.5 Modernisation of cultural institutions</t>
  </si>
  <si>
    <t>Target 1: Support of technological modernization of entities in the cultural and creative sector</t>
  </si>
  <si>
    <t>Number of entities</t>
  </si>
  <si>
    <t>Increase the capacity of at least 80 cultural operators and enable them to perform new functions and provide more effective services. Set up an appropriate technology capacity sharing system.</t>
  </si>
  <si>
    <t>Assumption:sufficient interest in the programme, sufficient financial resources, sufficient administrative capacity of the Ministry, Risks: inapropriate setting of the calls for some of the subjects in the cultural and creative sector, available funding will be too low to the neccessary absorption capacity</t>
  </si>
  <si>
    <t>22 - 4.5 Development of the cultural and creative sector - 4.5.7 Support for research and development in social sciences, arts and humanities</t>
  </si>
  <si>
    <t>Milestone 1: Open new calls to support applied research in social sciences, arts and humanities</t>
  </si>
  <si>
    <t>Based on previous experience we expect to support at least 220 entities through two new calls</t>
  </si>
  <si>
    <t xml:space="preserve">Launching two new calls that will support the applied research in the social sciences and humanities and young scientists in the same area. </t>
  </si>
  <si>
    <t>Assumption: Minor change in the current ÉTA programme supporting the calls; Risks: Delay of the call caused by the process of neccessary minor changes to the ÉTA programme</t>
  </si>
  <si>
    <t>Publication of results on the official website of TAČR</t>
  </si>
  <si>
    <t>24 - 5.2 Support for research and development in companies and introduction of innovations into business practice - 5.2.1 Aid for research and development in enterprises under RIS3 strategy</t>
  </si>
  <si>
    <t>Target 1: Increase of the number of supported projects</t>
  </si>
  <si>
    <t>Number of projects selected in a tender for public support that conclude a contract granting the aid. Number of supported projects: 259 (97 large enterprises and 162 SMEs)</t>
  </si>
  <si>
    <t>This presupposes the launch of a call for tenders for the receipt of projects to be supported and sufficient absorption capacity, i.e. the number of quality projects prepared by potential beneficiaries.The risk is their lack and the lack of collaborating entities willing to cooperate</t>
  </si>
  <si>
    <t>24 - 5.2 Support for research and development in companies and introduction of innovations into business practice - 5.2.5 Aid for research and development in the field of transport</t>
  </si>
  <si>
    <t>Target 1: Increase of the number of supported projects in the field of transport</t>
  </si>
  <si>
    <t>Number of projects selected in a tender for public support that conclude a contract granting the aid.</t>
  </si>
  <si>
    <t>Table 2. Estimated cost of the plan and green and digital impact</t>
  </si>
  <si>
    <t>Green and digital objectives</t>
  </si>
  <si>
    <t>2. FOR THOSE ENVIRONMENTAL OBJECTIVES THAT WERE INDICATED TO BE AFFECTED UNDER SECTION 1, PLEASE ANSWER THE QUESTIONS BELOW FOR EACH RELEVANT MEASURE:</t>
  </si>
  <si>
    <t>Related measure (reform or investment)</t>
  </si>
  <si>
    <t>Relevant time period</t>
  </si>
  <si>
    <t>Estimated costs for which funding from the RRF is requested</t>
  </si>
  <si>
    <t>Funding from other sources (as requested by Art. 9 in the Regulation)</t>
  </si>
  <si>
    <t>COFOG level 2 category
(or 'Not relevant' in case of a revenue measure)</t>
  </si>
  <si>
    <t>Methodological information</t>
  </si>
  <si>
    <t>Comparative data on costs from past reforms / investments</t>
  </si>
  <si>
    <t>Independent validation (encouraged)</t>
  </si>
  <si>
    <t>Please indicate for which of the environmental objectives below you consider that a detailed Do-No-Significant-Harm assessment should be carried out, taking into account the life cycle of the measure.</t>
  </si>
  <si>
    <t>Climate change mitigation</t>
  </si>
  <si>
    <t>Climate change adaptation</t>
  </si>
  <si>
    <t>The sustainable use and protection of water and marine resources</t>
  </si>
  <si>
    <t>The circular economy, including waste prevention and recycling</t>
  </si>
  <si>
    <t>Pollution prevention and control for air, water or land</t>
  </si>
  <si>
    <t>The protection and restoration of biodiversity and ecosystems</t>
  </si>
  <si>
    <t>Total requested</t>
  </si>
  <si>
    <t>If available: split by year</t>
  </si>
  <si>
    <t>From other EU programmes</t>
  </si>
  <si>
    <t>From national budget or other sources</t>
  </si>
  <si>
    <t>Methodology used and description of costs</t>
  </si>
  <si>
    <t>Specify source</t>
  </si>
  <si>
    <t>Amount (CZK million)</t>
  </si>
  <si>
    <t>Possible reference to past EU programs</t>
  </si>
  <si>
    <t>Name of the validating entity and reference to the validation</t>
  </si>
  <si>
    <t>Green objectives</t>
  </si>
  <si>
    <t>Digital objectives</t>
  </si>
  <si>
    <t>Tagged RRF contribution</t>
  </si>
  <si>
    <t>The sustainable use and protection for water and marine resources</t>
  </si>
  <si>
    <t>Pollution prevention and control to air, water or land</t>
  </si>
  <si>
    <t>Is the measure expected to lead to significant GHG emissions?</t>
  </si>
  <si>
    <t>Is the measure expected to lead to an increased adverse impact of the current climate and the expected future climate, on the measure itself or on people, nature or assets?</t>
  </si>
  <si>
    <t>Is the measure expected to be detrimental:
(i) to the good status or the good ecological potential of bodies of water, including surface water and groundwater; or
(ii) to the good environmental status of marine waters?</t>
  </si>
  <si>
    <t xml:space="preserve">Is the measure expected to:
(i) lead to a significant increase in the generation, incineration or disposal of waste, with the exception of the incineration of non-recyclable hazardous waste?
(ii) lead to significant inefficiencies in the direct or indirect use of any natural resource  at any stage of its life cycle which are not minimised by adequate measures?
(iii) to cause significant and long-term harm to the environment in respect to circular economy? </t>
  </si>
  <si>
    <t>Is the measure expected to lead to a significant increase in the emissions of pollutants  into air, water or land, as compared to a situation without the measure?</t>
  </si>
  <si>
    <t>Is the measure expected to be:
(i) significantly detrimental to the good condition and resilience of ecosystems; or
(ii) detrimental to the conservation status of habitats and species, including those of Union interest?</t>
  </si>
  <si>
    <t>From date</t>
  </si>
  <si>
    <t>To date</t>
  </si>
  <si>
    <t>Amount (CZK million) - VAT excluded</t>
  </si>
  <si>
    <t>Repayable financial support (loans) / Non-repayable financial support (grants)</t>
  </si>
  <si>
    <t>Specify the EU programmes
[Breakdown by programme if relevant (e.g. Regional Operational Programme)]</t>
  </si>
  <si>
    <t>Intervention field</t>
  </si>
  <si>
    <t>Climate
Tag</t>
  </si>
  <si>
    <t>Environmental
Tag</t>
  </si>
  <si>
    <t>Digital
Tag</t>
  </si>
  <si>
    <t>Climate</t>
  </si>
  <si>
    <t>Digital</t>
  </si>
  <si>
    <t>Yes / No</t>
  </si>
  <si>
    <t>Detailed justification based on evidence if ‘no’ was selected</t>
  </si>
  <si>
    <t>Yes / No / Not Applicable</t>
  </si>
  <si>
    <t>Detailed justification based on evidence</t>
  </si>
  <si>
    <t>Grants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</si>
  <si>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</si>
  <si>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500-1500</t>
  </si>
  <si>
    <t xml:space="preserve">Digital Czech Republic - Information Concept of the Czech Republic - implementation plans are currently being prepared for 2022 with a view to the following period, which will be submitted to the government by 31 August 2021 and subsequently support from the state budget will be negotiated. Based on the experience of previous years, support for Digital Czechia ranged from CZK 0.5 to 1.5 billion per year. All projects planned to be implemented by individual authorities from state budget resources must be part of the Digital Czechia Catalogue of Projects. The projects must be schematically described and budgeted. Only one financial source (State Budget, IROP, RRF) can be used for one project within the Catalogue. The projects recommended for funding are subject to several stages of review and final approval by the Government Council for Information Society and recommended for funding within the framework of Implementation Plans. </t>
  </si>
  <si>
    <t>01.6 - General public services n.e.c</t>
  </si>
  <si>
    <t>Bottom-up approach. The investment consists of 22 projects, which are partially interconnected or interrelated. The individual projects have differently defined costing methodologies, different sources and verification mechanisms. These are described in detail in the project cards that are annexed to the National Recovery Plan.</t>
  </si>
  <si>
    <t>See attached file</t>
  </si>
  <si>
    <t>Ministry of Interior</t>
  </si>
  <si>
    <t>011 - Government ICT solutions, e-services, applications</t>
  </si>
  <si>
    <t>4 - 011 - Government ICT solutions, e-services, applications</t>
  </si>
  <si>
    <t>No</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</si>
  <si>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</si>
  <si>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on the environmental target described above, taking into account both direct and indirect life cycle impacts. No risks of environmental degradation are identified, as the hardware installed in place of the original technology will be more energy efficient or achieve higher computing power for the same electricity consumption.</t>
  </si>
  <si>
    <t>The activity triggered by the measure has a negligible foreseeable impact on the environmental target described above, taking into account both direct and indirect life cycle impacts. No risks of environmental degradation are identified in terms of maintaining water quality or impacts on water in general, as the measure does not propose the installation of water handling equipment or equipment that would produce waste that could have a negative impact on water management.</t>
  </si>
  <si>
    <t>The intended measure has no direct impact on the circular economy. The implementation will comply with all national (Act No. 541/2020 Coll. on Waste, No. 542/2020 Coll. on End-of-Life Products, No. 477/2001 on Packaging) and European legislation (Directive 2012/19/EU of the European Parliament on Waste Electrical and Electronic Equipment).</t>
  </si>
  <si>
    <t>The activity triggered by the measure has a negligible foreseeable environmental impact, taking into account both direct and indirect impacts over its life cycle. The measure is not defined as a project under Article 1(2)(a) of Directive 2011/92/EU and therefore does not require an Environmental Impact Assessment (EIA). No pollution, noise or non-legislated non-recyclable waste will be generated after the implementation of the measure.</t>
  </si>
  <si>
    <t>The action triggered by the measure has a negligible foreseeable impact on the environmental plan, taking into account both direct and indirect impacts over its life cycle. Activities resulting from the measures will be carried out in urban areas, i.e. not in or near areas sensitive to biodiversity change (Natura 2000, UNESCO World Heritage sites, key areas of unique biodiversity or other protected areas).</t>
  </si>
  <si>
    <t>Bottom-up approach. The investment is composed of one programme (to support the publication of open data in public administration) and four interlinked or interdependent projects. The programme and the individual projects have differently defined costing methodologies, resources and verification mechanisms. These are described in detail in the programme or project cards that are annexed to the National Recovery Plan.</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</si>
  <si>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</si>
  <si>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costing was based on an analysis of the solution method, a multiplication of time estimates and previous public contracts carried out in the public administration. The first step for the implementation of rules in existing and emerging legislation(e.g. Data Governance Act), introduced to improve data quality and support eGovernment services, is to conduct a data audit at all levels of government. The budget foresees the implementation of data audits at key public administration institutions in the Czech Republic, in particular Ministries (14) and central state administration bodies (18). The actual calculation is 14*5 million CZK + 18*3.1 million CZK. In the event of a change in market conditions, the number of entities for which the data audit will be carried out will change in an aliquot manner.</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</si>
  <si>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</si>
  <si>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We assume complementary investments in the total amount of approximately CZK 1 billion for the eHealth area from the IROP 2021-2027 programme. These investments are not currently divided into individual topics and calls and therefore it is not possible to specify the volume of financing for this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</si>
  <si>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07.6 - Health services n.e.c.</t>
  </si>
  <si>
    <t xml:space="preserve">The reform is composed of three programmes and three projects interlinked or linked to each other. The different programmes and projects have differently defined costing methodologies, resources and verification mechanisms. These are described in detail in the programme or project cards that are annexed to the National Recovery Plan. </t>
  </si>
  <si>
    <t>013 - e-Health services and applications (including e-Care, Internet of Things for physical activity and ambient assisted living)</t>
  </si>
  <si>
    <t>4 - 013 - e-Health services and applications (including e-Care, Internet of Things for physical activity and ambient assisted living)</t>
  </si>
  <si>
    <t>We assume complementary financing in the total amount of approximately CZK 7.5 billion for the eGovernment area from the IROP 2021-2027 programme. These funds are not currently divided into individual calls and therefore it is not possible to specify their volume directed to the eJustice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</si>
  <si>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03.6 - Public order and security n.e.c.</t>
  </si>
  <si>
    <t xml:space="preserve">Bottom-up approach. The investment consists of 2 projects. The different projects have differently defined costing methodologies, different sources and verification mechanisms. These are detailed in the project cards that are annexed to the National Recovery Plan. </t>
  </si>
  <si>
    <t>4 - 011quater - Digitalisation of Justice Systems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</si>
  <si>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</si>
  <si>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16 projects from different gestors. The different projects have different costing methodologies, different sources for cost determination and verification. They are then described in detail within the project cards that are annexed to the National Recovery Plan.</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</si>
  <si>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new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</si>
  <si>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 xml:space="preserve">
</t>
  </si>
  <si>
    <t>We assume complementary investments in the total amount of approximately CZK 7.5 billion for the eGovernment area from the IROP 2021-2027 programme. These investments are not currently divided into individual topics and calls and therefore it is not possible to specify the volume of investments in the building and development of core registers and facilities for eGovernment. There will be no overlapping of investments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</si>
  <si>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15 projects from different gestors. The different projects have different costing methodologies, different sources for cost determination and verification. They are then described in detail within the project cards that are annexed to the National Recovery Plan.</t>
  </si>
  <si>
    <t>We expect complementary investments in the total amount of approximately CZK 4.5 billion in the area of cyber security in general and approximately CZK 2 billion in cyber security of health service providers outside the territory of the capital city Prague. These investments are currently not divided into individual calls and therefore it is not possible to specify the exact volume of investments in the area of cyber security. There will be no overlapping of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</si>
  <si>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one programme and 6 projects of different gestors. The programme and the individual projects have different costing methodologies and different sources for cost determination and verification. These are then detailed within the programme and project cards that are annexed to the National Recovery Plan.</t>
  </si>
  <si>
    <t xml:space="preserve">6 - 021quinquies - Development and deployment of cybersecurity technologies, measures and support facilities for public and private sector users. </t>
  </si>
  <si>
    <t>Bottom-up approach. The reform is composed of 5 projects by different gestors. The different projects have different costing methodologies and different sources for cost determination and verification. They are then described in detail within the project cards that are annexed to the National Recovery Plan.</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</si>
  <si>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these rare cases, new hardware will be purchased, always taking into account the applicable national ( Act No. 541/2020 Coll. on Waste, No. 542/2020 Coll. on End-of-Life Products, No. 477/2001 Coll. on packaging)) and European legislation.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For these reasons, the implementation of the measures will not significantly undermine climate change mitigation objectives.</t>
  </si>
  <si>
    <t>The activity triggered by the measure has a negligible foreseeable environmental impact, taking into account both direct and indirect impacts over its life cycle. No risks of environmental degradation have been identified as the consumption of installed hardware for the staff capacity created will be outweighed by the benefits of the measure in terms of increased overall efficiency and optimised design of ITC infrastructure architecture, systems and services.</t>
  </si>
  <si>
    <t>We expect complementary financial resources in the total amount of approximately CZK 1 billion in the area of eHealth. These finances are currently not divided into individual calls and therefore it is not possible to specify the exact volume of investments in the eHealth. There will be no overlapping of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</si>
  <si>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reform is composed of 7 projects of different gestors from the Ministry of Health.  The different projects have different costing methodologies and different sources for cost determination and verification. They are then described in detail within the project cards that are annexed to the National Recovery Plan.</t>
  </si>
  <si>
    <t>095 - Digitalisation in health care</t>
  </si>
  <si>
    <t>4 - 095 - Digitalisation in health care</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</si>
  <si>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</si>
  <si>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consists of 3 projects. The different projects have different costing methodologies, different sources for cost determination and verification. They are then described in detail within the project cards that are annexed to the National Recovery Plan.</t>
  </si>
  <si>
    <t>04.6 - Posts and telecommunication</t>
  </si>
  <si>
    <t>(a) Preparation of measures for better sharing and cheaper development of infrastructure - cost of developing, securing and managing the information system based on market research
(b) Increasing the number of measurements - CTU cost calculations based on market research and historical prices
c) In the area of DTM, the MIT draws on the experience of the OP PIK, where the activity of creating digital technical maps for public entities and for the regions of the Czech Republic was supported under Call III. The funding for the DTM activity from OP PIK contributed mainly to the consolidation of existing data; the resulting map will not provide complete data on objects in the territory that are not yet mapped. Therefore, it is necessary to follow up with an activity that will complement the DTM data and will also record investment intentions. The calculations are based on the projects submitted under the OP PIK, on the basis of which the average price for digitisation of objects (ha/km) was determined. See Costing_Methodology of calculation.</t>
  </si>
  <si>
    <t>a) Costing_Methodology of calculation
b) 1.3.1_CTU_Inventory of ASMKS components
c) 1.3.1_OP PIK_DTM</t>
  </si>
  <si>
    <t>Overview of DTM projects from OP PIK</t>
  </si>
  <si>
    <t>OP PIK - SC 4.1</t>
  </si>
  <si>
    <t>053 - ICT: Very High-Capacity broadband network (access/local loop with a performance equivalent to an optical fibre installation up to the distribution point at the serving location for homes and business premises)</t>
  </si>
  <si>
    <t>1 - 053 - Very High-Capacity broadband network (access/local loop with a performance equivalent to an optical fibre installation up to the distribution point at the serving location for homes and business premises)</t>
  </si>
  <si>
    <t xml:space="preserve">The reform has no negative impacts on climate change mitigation and will not generate greenhouse gas emissions. The measure, by its nature, has a negligible foreseeable impact on climate change mitigation related to the direct and primary indirect effects of the measure over its life cycle and is therefore considered to be in line with the DNSH principle. 
The reform associated with the development of the digital technical maps, which is the basis for this part of the component, does not involve any infrastructure/material investments. 
The reform of the network quality measurement system involves the purchase of specialised measurement equipment, the primary purpose of which does not allow for the choice of energy-efficient alternatives, but whose overall impact on climate change mitigation is assessed as negligible. </t>
  </si>
  <si>
    <t>The risks of climate change impacts on reform were considered but were assessed as negligible.</t>
  </si>
  <si>
    <t xml:space="preserve">The investment has no negative impact on water protection.  The measure has a negligible foreseeable impact on water protection due to its nature
related to the direct and primary indirect effects of the measure during its life cycle and is therefore considered to be
a measure that is consistent with the DNSH principle. 
The reform associated with the development of the digital technical maps, which is the basis for this part of the component, does not involve any infrastructure/material investments. </t>
  </si>
  <si>
    <t xml:space="preserve">The reform has no negative impact on the circular economy. The measure, by its nature, has a negligible foreseeable impact on the circular economy
related to the direct and primary indirect effects of the measure over its life cycle and is therefore considered to be
a measure that complies with the DNSH principle.
The reform associated with the creation of the digital technical maps, which is the basis for this part of the component, does not involve any infrastructure/material investments. </t>
  </si>
  <si>
    <t xml:space="preserve">The reform does not have a negative impact on pollution. The measure, by its nature, has a negligible foreseeable impact on pollution related to the direct and primary indirect effects of the measure during its life cycle and is therefore considered to comply with the DNSH principle.
The reform associated with the creation of the digital technical maps, which is the basis for this part of the component, does not involve any infrastructure/material investment. </t>
  </si>
  <si>
    <t xml:space="preserve">The reform has no negative impact on biodiversity and ecosystem protection. Due to its nature, the measure has a negligible foreseeable impact on pollution related to the direct and primary indirect effects of the measure during its life cycle and is therefore considered to be
a measure that is consistent with the DNSH principle.
The reform associated with the creation of the digital technical maps, which is the basis for this part of the component, does not involve any infrastructure/material investment. </t>
  </si>
  <si>
    <t>Mainly MIT expert estimate based on experience with public procurement.</t>
  </si>
  <si>
    <t>GTA study "Analysis of the development of NGA networks in the Czech Republic"</t>
  </si>
  <si>
    <t>https://smlouvy.gov.cz/smlouva/9452847?backlink=60ozd</t>
  </si>
  <si>
    <t>054 - ICT: Very High-Capacity broadband network (access/local loop with a performance equivalent to an optical fibre installation up to the base station for advanced wireless communication)</t>
  </si>
  <si>
    <t>1 - 054 - Very High-Capacity broadband network (access/local loop with a performance equivalent to an optical fibre installation up to the base station for advanced wireless communication)</t>
  </si>
  <si>
    <t>The activities initiated by the reform have no foreseeable impact on the environmental objective in question, taking into account both direct and indirect impacts during the life cycle. No risks of environmental degradation have been identified so far in expert studies, including ITU or EC studies, as the only equipment to be installed is 5G radio technology and base station connectivity via fibre optic cables, replacing the original transmission technology (2G/3G/ or GSM-R). This solution will be more energy efficient than the original one or will achieve a higher operational capability with the same electricity consumption. Optical fibre cables will replace the original radio relay routes or the original metallic cable routes, i.e. equipment that is highly energy intensive. The masts to be built are of a standardised design and are not connected to any water or gas source, and furthermore generate no waste.
Emissions inherent in the production of the hardware and the provision of 5G services will be addressed by rigorous application of the environmental criteria for green public procurement as defined and recommended in the Commission Staff Working Document: EU Procurement Criteria for Relevant Areas.</t>
  </si>
  <si>
    <t>The activities initiated by the reform have no direct impact on the stated environmental objective, taking into account both direct and indirect impacts during the life cycle. No risks of environmental degradation are identified.
Impacts inherent in the production of 5G hardware and service provision and end-of-life impacts of equipment/hardware will be addressed through rigorous application of environmental criteria for green procurement.</t>
  </si>
  <si>
    <t>The activities initiated by the reform have no foreseeable impact on the stated environmental intent, taking into account direct and indirect life cycle impacts. No risks of environmental degradation are identified in terms of maintaining water quality or impacts on water in general, as the measure does not propose the installation of water-using equipment (water installations, water works, treatment plants, etc.) or equipment whose activities would produce waste that could have a negative impact on water management.</t>
  </si>
  <si>
    <t>The activities initiated by the reform have no direct impact on the circular economy. It is fully in line with national, regional and local waste management strategies.
No risks of environmental degradation have been identified so far in expert studies, including those of the ITU or the EC, as the only equipment to be installed is 5G radio technology and the connection of base stations via fibre optic cables, replacing the original transmission technology (2G/3G/ or GSM-R). This solution will be more energy efficient than the original one or will achieve a higher operational capability with the same electricity consumption. Optical fibre cables will replace the original radio relay routes or the original metallic cable routes, i.e. equipment that is highly energy intensive. The masts to be built are of a standardised design and are not connected to any water or gas source, and furthermore generate no waste.</t>
  </si>
  <si>
    <t>The activities initiated by the reform have no foreseeable impact on the stated environmental intent, taking into account direct and indirect life cycle impacts. The reform is not defined as a Project under Article 1(2)(a) of Directive 2011/92/EU and therefore does not require an Environmental Impact Assessment (EIA). No pollution, noise or legislative unclassified non-recyclable waste will be generated after the implementation of the measures.</t>
  </si>
  <si>
    <t>The activities initiated by the reform have no foreseeable impact on the stated environmental intent, taking into account direct and indirect life cycle impacts. The activities resulting from the reform will be implemented in the intravillage but also in the extravillage of municipalities, i.e. they will not be in or near any areas sensitive to biodiversity change (Natura 2000 sites, UNESCO World Heritage sites, key areas of unique biodiversity or other protected areas).</t>
  </si>
  <si>
    <t>Operational Programme Technologies and Applications for Competitiveness (2021 - 2027) - There will be no overlap in funding within individual projects. Thus, if a project is financed from the National Recovery Plan, it will no be financed from OP TAK fund.</t>
  </si>
  <si>
    <t>Expected private investments or state budget of the Czech Republic - co-financing to RRF</t>
  </si>
  <si>
    <t>The calculation of costs is based on projects implemented under OP PIK SC 4.1 High Speed Internet programme and on the experience of entrepreneurs in electronic communications who provided data for Grants Thornton Advisory's comprehensive analyses in 2019 and 2020. The average eligible cost per connection was set at CZK 43,828 for OP PIK projects. The GTA analysis provided data for the activity of connecting socio-economic actors - the analysis shows not only the absorption capacity but also the average need for built networks in kilometres for a certain type of actors. See Costing_Methodology.</t>
  </si>
  <si>
    <t>Overview of the projects of High speed internet from OP PIK
Analysis of the development of NGA networks in the Czech Republic
OP PIK - Call 2
OP PIK - Call 4</t>
  </si>
  <si>
    <t>Overview of the projects of High speed internet from OP PIK</t>
  </si>
  <si>
    <t>The investment has a negligible foreseeable impact on climate change mitigation related to the direct and primary indirect effects of the measure over its life cycle and is therefore considered to be in line with the DNSH principle.</t>
  </si>
  <si>
    <t>The risks of climate change impacts on investment were considered but were assessed as negligible. Investments respect the National Action Plan for Adaptation to Climate Change</t>
  </si>
  <si>
    <t>The investment in the construction of the high-capacity connection will not disturb surface water or groundwater, and will not result in significant pumping and/or water pollution, even during the implementation of the investment.</t>
  </si>
  <si>
    <t>Investing in a high-capacity connection does not pose a risk to the circular economy. The investment will focus on developing a waste management plan and ensuring that end-of-life products are recycled as much as possible. The generation of unusable waste commodities is not foreseen.</t>
  </si>
  <si>
    <t>The investment in the construction of the high-capacity connection does not pose a risk of contamination of water, soil and air with hazardous substances. The associated isolation measures will be carried out during the construction of the high-capacity networks. The investment does not contain and will not use hazardous substances and chemicals and substances of very high concern according to REACH.  
Measures will be taken to reduce noise, dust and pollutant emissions during the implementation of the investment. The investment does not fall within the scope of the Environmental Impact Assessment Act and the EIA process (Directive 2011/92/EU)</t>
  </si>
  <si>
    <t>The investment does not have a negative impact on biodiversity protection and ecosystem protection. The investment in the construction of high-capacity networks does not pose a risk related to biodiversity and ecosystem protection. The investment does not fall within the scope of the EIA, does not affect the objects of nature and landscape protection, does not involve the acquisition of agricultural land and is not implemented in protected areas and areas of biodiversity value. The investment will not interfere with protected areas and Natura 2000 sites.</t>
  </si>
  <si>
    <t>The participation with CEF II only started to negotate. Up to now there was not presented any amount.</t>
  </si>
  <si>
    <t>Expert estimation of mobile network designers. Recommendations of the Association of Mobile Network Operators.</t>
  </si>
  <si>
    <t>Calculation of APMS "Repeaters for trains"</t>
  </si>
  <si>
    <t>It doesn't exist.</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</si>
  <si>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</si>
  <si>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The investment in the construction of the 5G networks will not disturb surface water or groundwater, and will not result in significant pumping and / or water pollution, even during the implementation of the investment.</t>
  </si>
  <si>
    <t>Investing in the 5G networks do not pose a risk to the circular economy. The investment will focus on developing a waste management plan and ensuring that end-of-life products are recycled as much as possible. The generation of unusable waste commodities is not foreseen.</t>
  </si>
  <si>
    <t>The investment in the 5G networks do not pose a risk of contamination of water, soil and air with hazardous substances. The associated isolation measures will be carried out during the construction of the 5G networks. The investment does not contain and will not use hazardous substances and chemicals and substances of very high concern according to REACH.  _x000D_
Measures will be taken to reduce noise, dust and pollutant emissions during the implementation of the investment. The investment does not fall within the scope of the Environmental Impact Assessment Act and the EIA process (Directive 2011/92/EU)</t>
  </si>
  <si>
    <t>The investment does not have a negative impact on biodiversity protection and ecosystem protection. The investment in the construction of 5G networks does not pose a risk related to biodiversity and ecosystem protection. The investment does not fall within the scope of the EIA, does not affect the objects of nature and landscape protection, does not involve the acquisition of agricultural land and is not implemented in protected areas and areas of biodiversity value. The investment will not interfere with protected areas and Natura 2000 sites.</t>
  </si>
  <si>
    <t>Expert estimate of LTE network designers. Recommendations of the Association of Mobile Network Operators. Expert estimate of LTE network designers. 5G mobile signal coverage in Germany.</t>
  </si>
  <si>
    <t>Randomly selected project documentation for the construction of BTS LTS network. Expert estimation of LTE network designers. 5G mobile signal coverage in Germany.</t>
  </si>
  <si>
    <t>https://www.bundesregierung.de/breg-de/themen/digitalisierung/mobilfunkstrategie-1693528</t>
  </si>
  <si>
    <t>The system used within the Czech TREND program</t>
  </si>
  <si>
    <t>TREND support program</t>
  </si>
  <si>
    <t>see 1.3.6 Annex 2 Costing</t>
  </si>
  <si>
    <t>04.8 - R&amp;D Economic affairs</t>
  </si>
  <si>
    <t>Financing of external expertise based on public procurement. Used data are based on TAČR BETA programs, where average procurements (including mini tenders) cost 1,8 mil. These analyses and studies will support the activities of the Digital Transformation Committee.</t>
  </si>
  <si>
    <t>TAČR Beta</t>
  </si>
  <si>
    <t xml:space="preserve">6 - 021ter - Development of highly specialised support services and facilities for public administrations and businesses (national HPC Competence Centres, Cyber Centres, AI testing and experimentation facilities, blockchain, Internet of Things, etc.)  </t>
  </si>
  <si>
    <t>The reform has a negligible foreseeable impact on climate change mitigation related to the direct and primary indirect effects of the measure over its life cycle and is therefore considered to be in line with the DNSH principle.</t>
  </si>
  <si>
    <t>The reform has no direct impact on the stated environmental objective, taking into account both direct and indirect impacts during the life cycle. No risks of environmental degradation are identified.</t>
  </si>
  <si>
    <t>Horizon Europe - Seal of Excellence</t>
  </si>
  <si>
    <t>R&amp;D financing</t>
  </si>
  <si>
    <t>Calculated as the amount of funding for the Horizon call for the additional network of AI Excellence centers (ICT-03-21) proposed in the Horizon WP in the ammount of EUR 9mil (actual FX rate). Funding will be provided in the case of Seal of Excellence not as co-financing.</t>
  </si>
  <si>
    <t>European Commission - Previous similar call ICT-048</t>
  </si>
  <si>
    <t>Horizon 2020</t>
  </si>
  <si>
    <t>2 - 009bis - Investment in digital-related R&amp;I activities (including excellence research centres, industrial research, experimental development, feasibility studies, acquisition of fixed or intangible assets for digital related R&amp;I activities)</t>
  </si>
  <si>
    <t>The investment has no direct impact on the stated environmental objective, taking into account both direct and indirect impacts during the life cycle. No risks of environmental degradation are identified.</t>
  </si>
  <si>
    <t>CEF Telecom - 75% cofinancing</t>
  </si>
  <si>
    <t>Financing of possible other outputs beyond the project from DČ / DES</t>
  </si>
  <si>
    <t>01.5 - Applied research and development in the field of general public services</t>
  </si>
  <si>
    <t>Calculated on the basis of 50% co-financing of the EDMO project of the European Commission. Increased by additional project financing after the end of CEF Telecom financing and the supplementary project CEDMO Index. 25% co-financing of CEF Telecom for the operation of the hub in the amount of CZK 8 million, followed by full financing of CZK 19 million after the end of CEF Telecom, CZK 16 million for the CEDMO Index for a period of 5 years.</t>
  </si>
  <si>
    <t>European Commission and consortium</t>
  </si>
  <si>
    <t>It is based on a comparison of similar projects in EU programs</t>
  </si>
  <si>
    <t>CEF Telecom</t>
  </si>
  <si>
    <t>Subsequent financing of the operation by a combination of public and private sources, incl. Possible research funding</t>
  </si>
  <si>
    <t>Determined on the basis of the costs of establishing and initial operation of a strategic think-tank of the government for a period of 3.5 years with a major foreign partner, when comparing the costs of operation of NGOs operating in EU countries. EUR 150k / month x 3 years, 3 years of initial operation (3x12x150) + initial costs of commissioning.</t>
  </si>
  <si>
    <t>Strategic partner</t>
  </si>
  <si>
    <t>Similar strategic think tanks commonly in Western countries (US, UK, Brussels) reach ten times the monthly costs, for the Czech Republic it was significantly reduced with regard to the costs of domestic TT / NGOs, but taking into account international cooperation.</t>
  </si>
  <si>
    <t>Subsequent funding will be provided by a combination of private and public resources</t>
  </si>
  <si>
    <t>09.5 - Vzdělávání nedefinované podle úrovně</t>
  </si>
  <si>
    <t>The costs include, in particular, the establishment and operation of MOEC digital education nodes within the digital transformation platform focused primarily on SMEs, as well as the support of the Steering Committee for Digital Transformation and RIS3 applications. Establishment and operation of the MOEC platform for digital transformation CZK 37 million / year, CZK 37 million / year x 3 years. The calculation is based on the minimum unit costs for the creation and operation of online training courses and on addressing relevant stakeholders (employers unions).</t>
  </si>
  <si>
    <t>Stakeholders (SP CR, AMSP)</t>
  </si>
  <si>
    <t>The calculation is based on the minimum unit costs for the creation and operation of online training courses and the addressing of relevant stakeholders (employers unions).</t>
  </si>
  <si>
    <t>Digital Europe Program - 50% cofinancing</t>
  </si>
  <si>
    <t>Digital Czechia - Digital economy and society</t>
  </si>
  <si>
    <t>04.1 - General economic, commercial and labor affairs</t>
  </si>
  <si>
    <t>Calculated as co-financing of the project (use case) within the European Blockchain Services Infrastructure (EBSI) v. 2 - allocation within the Digital Europe program. EUR 9 million / project under the Digital Europe program, 50% co-financing / adjustment of the project allocation from the Digital Europe program.</t>
  </si>
  <si>
    <t>It is based on the allocation of the Digital Europe program, which was set by the EC for the MFF on the basis of the costs of EBSI v. 1 projects</t>
  </si>
  <si>
    <t>010 - Digitising SMEs (including e-Commerce, e-Business and networked business processes, digital innovation hubs, living labs, web entrepreneurs and ICT start-ups, B2B)</t>
  </si>
  <si>
    <t>5 - 010 - Digitising SMEs (including e-Commerce, e-Business and networked business processes, digital innovation hubs, living labs, web entrepreneurs and ICT start-ups, B2B)</t>
  </si>
  <si>
    <t>Based on ongoing economic indicators obtained in the competition "5 cities for 5G".</t>
  </si>
  <si>
    <t>5G Alliance</t>
  </si>
  <si>
    <t>So far, no project for Smart City or Industry | 4.0 has been fully implemented.</t>
  </si>
  <si>
    <t xml:space="preserve">5 - 010bis - Digitising large enterprises (including e-Commerce, e-Business and networked business processes, digital innovation hubs, living labs, web entrepreneurs and ICT start-ups, B2B)
6 - 021ter - Development of highly specialised support services and facilities for public administrations and businesses (national HPC Competence Centres, Cyber Centres, AI testing and experimentation facilities, blockchain, Internet of Things, etc.)  </t>
  </si>
  <si>
    <t>The investment in the realisation of the applications for 5G networks will not disturb surface water or groundwater, and will not result in significant pumping and / or water pollution, even during the implementation of the investment.</t>
  </si>
  <si>
    <t>Investing in the realisation of the applications for 5G networks do not pose a risk to the circular economy. The investment will focus on developing a waste management plan and ensuring that end-of-life products are recycled as much as possible. The generation of unusable waste commodities is not foreseen.</t>
  </si>
  <si>
    <t>The investment in the realisation of the applications for 5G networks do not pose a risk of contamination of water, soil and air with hazardous substances. The associated isolation measures will be carried out during the realisation of the applications for 5G networks. The investment does not contain and will not use hazardous substances and chemicals and substances of very high concern according to REACH.  
Measures will be taken to reduce noise, dust and pollutant emissions during the implementation of the investment. The investment does not fall within the scope of the Environmental Impact Assessment Act and the EIA process (Directive 2011/92/EU)
Measures will be taken to reduce noise, dust and pollutant emissions during the implementation of the investment. The investment does not fall within the scope of the Environmental Impact Assessment Act and the EIA process (Directive 2011/92/EU)</t>
  </si>
  <si>
    <t>The investment does not have a negative impact on biodiversity protection and ecosystem protection. The investment in the the realisation of the applications for 5G networks does not pose a risk related to biodiversity and ecosystem protection. The investment does not fall within the scope of the EIA, does not affect the objects of nature and landscape protection, does not involve the acquisition of agricultural land and is not implemented in protected areas and areas of biodiversity value. The investment will not interfere with protected areas and Natura 2000 sites.</t>
  </si>
  <si>
    <t>4 - 1.4 Digital economy and society, innovative start-ups and new technologies - 1.4.2 Institutional support for start-ups – EU Startup Nations Standards</t>
  </si>
  <si>
    <t xml:space="preserve">Financing of expert personnel and related costs. </t>
  </si>
  <si>
    <t>Financing of external expertise based on public procurement. Used data are based on TAČR BETA programs, where average procurements (including mini tenders) cost 1,8 mil. These analyses and studies will support the activities of the Start-up and spin-off WG and implementation of EU Nation Standards.</t>
  </si>
  <si>
    <t>Financing of the Czech Rise Up program in the amount of CZK 200 million from the state budget.</t>
  </si>
  <si>
    <t>Calculated on the basis of previous experience with the support of 66 projects from the Czech Rise Up program (out of 236 registered) during the first wave of the crisis in the spring of 2020 in the amount of 200 mil. CZK, on ​​average approx. 3.5 mil. CZK / project with 70% support.</t>
  </si>
  <si>
    <t>The analysis is based on real experience and data from the Czech Rise Up program directly during the coronavirus crisis.</t>
  </si>
  <si>
    <t>A system of conceptual support for regional (regional innovation centers), which will help companies overcome the crisis caused by COVID-19 and start a business. The activity will be coordinated and managed from one place so that companies receive the same quality of services in all regions of the Czech Republic. The cost estimate was determined on the basis of data obtained from the innovative business infrastructure platform.</t>
  </si>
  <si>
    <t>The estimate is based on the real need for additional resources in individual regions where limited entrepreneurial support is taking place and to ensure an increase in the quality of support, it is necessary to increase resources, especially in response to the current situation and COVID-19. The basis for the calculation is also the material from 2020 The backbone network of innovation infrastructure and support for startups according to the development phase</t>
  </si>
  <si>
    <t>018 - Incubation, support to spin offs and spin outs and start ups</t>
  </si>
  <si>
    <t>5 - 018 - Incubation, support to spin offs and spin outs and start ups47</t>
  </si>
  <si>
    <t>EIF cofinancing, next stage supported by ESIF</t>
  </si>
  <si>
    <t>Calculated on the basis of the absorption capacity within the planned pilot projects and the number of supported companies up to the level of co-investments within the preseed / seed investment rounds. Each of the pilot funds should co-invest EUR 15-20 million. EUR 200k x 0.4 = approx. 2 mil. CZK / project, CZK 2 mil. / Project x 100 projects / year x 3 years x 3 pilot funds = 1400 mil. CZK.</t>
  </si>
  <si>
    <t>NERV</t>
  </si>
  <si>
    <t>The absorption analysis of the startup / spin-off market was based on an expert estimate of NERV and a comparison with similar projects in EU countries.</t>
  </si>
  <si>
    <t>OP PIK</t>
  </si>
  <si>
    <t xml:space="preserve">Based on historical data, unit costs were estimated (how much is expected to be provided for individual projects on average = innovative high-tech start-ups and how many supported projects are expected). </t>
  </si>
  <si>
    <t>The absorption capacity was determined on the basis of an analysis of the market of innovative start-ups with the potential for internationalization in the Czech Republic and also on the basis of the demand of Czech start-ups within the currently implemented support programs. (approx. 100 IDs in 3 years)</t>
  </si>
  <si>
    <t>015 - SME business development and internationalisation, including productive investments</t>
  </si>
  <si>
    <t>5 - 015 - SME business development and internationalisation, including productive investments47</t>
  </si>
  <si>
    <t>The calculation was made on the basis of a comparison of the construction of technological sandboxes in regulated sectors at an amount of EUR 1 million / year, support for a period of at least 2 years and 3 sandboxes. A similar amount is allocated within the Digital Europe project to create technological test environments as a minimum.</t>
  </si>
  <si>
    <t>Ministry of Industry and Trade, European Commission</t>
  </si>
  <si>
    <t>The analysis is based on a comparison of test environments within digital technologies and similar projects in the EU DEP / HE programs. At the same time, stakeholders in regulated sectors were addressed.</t>
  </si>
  <si>
    <t>Follows up on the support of strategic technologies</t>
  </si>
  <si>
    <t>Based on the increased need for certification, especially in the field of healthcare, unit costs were estimated. approx. CZK 0.5 to 5 million per company / project / certification, Expected number of supported projects: 40
Expected average project support: CZK 2.75 million
Total expected costs: 40 * 2.75 = CZK 110 million.</t>
  </si>
  <si>
    <t xml:space="preserve">An estimate was made of the number of companies within the activities implemented during the pandemic measures and within the long-term knowledge of the Heathtech sector and other key domains according to RIS3 as key domains of the CzechInvest agency. </t>
  </si>
  <si>
    <t>Follows up on R&amp;D activities in the field of quantum computing.</t>
  </si>
  <si>
    <t>One commercial QKD device 3 900 000CZK, one experimental QKD toolkit 13 000 000CZK, optical fiber rental 1km and year 10 000CZK, optical cable length = road distance * 1,5, QKD segment length 80km, exchange rate EUR 26 CZK, backbone network length 910km . Fiber optic rental and operating costs calculated for 3 years. Indirect costs are calculated as 35% of operating costs (excluding fiber rental). The planned network connects Prague, Brno, Olomouc and Ostrava, with connections to Germany, Poland, Austria and Slovakia, and includes 5 metropolitan subsidiary branches. Individual projects:
     Backbone line 1 project 55 665 150 CZK Czech participation (for 1 project)
     QKD experimental branch 3 projects 8,694,550 CZK Czech participation in 1 project
     QKD commercial branch 2 projects 4 144 550 CZK Czech participation in 1 project
     Research projects 3 projects 3 320 700 CZK per project</t>
  </si>
  <si>
    <t>EuroQCI</t>
  </si>
  <si>
    <t>A comparison was made with similar projects (Slovakia, Austria, etc.) in consultation with professional academic teams.</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</si>
  <si>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</si>
  <si>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The project follows on from the project supported under the OP RDE, which was a research project aimed at building an experimental base for the construction of a lifelong monitoring system for an aircraft engine. Due to the already built (in the process) base, the additional investment is high value for money.</t>
  </si>
  <si>
    <t xml:space="preserve">It is already advanced from the NFV in the amount of CZK 457 million and further pre-financing in the amount of CZK 743 million is expected for the implementation of the supplemented part of the project, which aims to increase the effect of the previous investment. </t>
  </si>
  <si>
    <t>Acquisition costs for the provision of infrastructure: CZK 1.2 billion was determined on the basis of unit item prices submitted as part of a preliminary market consultation with suppliers of individual project components. Due to the fact that this is a unique project, the range of suppliers is very limited. At the same time, it should be noted that all deliveries must take place in transparent tenders. Furthermore, the hourly rate of use of the experimental test room was determined by an expert calculation by Deloitte - based primarily on the depreciation plan and unit prices of operating costs.</t>
  </si>
  <si>
    <t>Universities</t>
  </si>
  <si>
    <t>Absorption capacity was mapped and companies showed great interest. All expected revenues were determined on the basis of actual and contractually based future relationships. This is the cost of building infrastructure that no single manufacturer could afford. This infrastructure will provide unique conditions for manufacturers in the aerospace industry. The costs associated with the use of the infrastructure will be paid by the producers themselves or will be supported within the OP TAK subsidy program.</t>
  </si>
  <si>
    <t> </t>
  </si>
  <si>
    <t>Financing of external expertise based on public procurement. Used data are based on TAČR BETA programmes, where average procurements (including minitenders) cost 1,8 mil..  because we do not expect any minitenders, we rounded the price to 2 mil. per year. These analyses and studies will support the activities of the Platform for the digitalisation of the industry.</t>
  </si>
  <si>
    <t>The reform has has no impact on the adaptation to the effects of climate change</t>
  </si>
  <si>
    <t>The reform has no impact on the water</t>
  </si>
  <si>
    <t>The reform has no impact on the circular economy</t>
  </si>
  <si>
    <t>The reform has no impact on the polution of the environment</t>
  </si>
  <si>
    <t>The reform has no impact on protection of biodiversity and ecosystems</t>
  </si>
  <si>
    <t>The costs were calculated based on estimates from the Digital Europe programme. The cost of one EDIH are expected to be 26 mil. CZK. 50% is going to be payed from the Digital Europe Programme, and the other 50% from RRP. In the first year, we expect only 5 hubs to be created. Only from the second year we expect the full ecosystem to be fully operational. Therefore the allocation for 2022 is lower (65 mil.) and for 2023 and 2024 is slightly higher (78 mil.). One eDIH will be Grantsed aproximately 13 mil. CZK per year from the RRF.</t>
  </si>
  <si>
    <t>Working Programme Digital Europe Programme - in attachment</t>
  </si>
  <si>
    <t>The investment has no impact on the adaptation to the effects of climate change</t>
  </si>
  <si>
    <t>The investment has no impact on the water</t>
  </si>
  <si>
    <t>The investment has no impact on the circular economy</t>
  </si>
  <si>
    <t>The investment has no impact on the polution of the environment</t>
  </si>
  <si>
    <t>The investment has no impact on protection of biodiversity and ecosystems</t>
  </si>
  <si>
    <t>The costs were calculated based on estimates from the Digital Europe programme. The cost of one TEF are expected to be 144 mil. CZK. 50% is going to be payed from the Digital Europe Programme, and the other 50% from RRP. Because we expect to support up to two projects, the cost are counted twice and therefore the alocation is set up to 144 mil. CZK.</t>
  </si>
  <si>
    <t>5 - 010bis - Digitising large enterprises (including e-Commerce, e-Business and networked business processes, digital innovation hubs, living labs, web entrepreneurs and ICT start-ups, B2B)</t>
  </si>
  <si>
    <t> Operational Programme Technologies and Applications for Competitiveness (2021 - 2027) - There will be no overlap in funding within individual projects. Thus, if a project is financed from the National Recovery Plan, it will no be financed from OP TAK fund.</t>
  </si>
  <si>
    <t>The expected number of supported  projects is 377. The average subvention is calculated to be approximately 10,6 mil. CZK.  0,6bn CZK will be spend for two IPCEI. Therefore the total allocation of this investment is 4625 mil. CZK. For detailed information check the attached files.</t>
  </si>
  <si>
    <t>Previous ESIF programmes - in attachment</t>
  </si>
  <si>
    <t>The absorption analysis was based on previous ESIF project from The OP PIK.</t>
  </si>
  <si>
    <t>Specialised equipment, the acquisition of which is the subject of this component, is not vulnerable to the effects of climate change.
The investment is not exposed to any of the manifestations of climate change and does not prevent adaptation measures at the implementation site.</t>
  </si>
  <si>
    <t>Specialised equipment has no impact on environmental pollution and does not produce water, air and soil pollutants throughout its life cycle.</t>
  </si>
  <si>
    <t>The investment does not have a negative impact on biodiversity protection and ecosystem protection. The investment does not pose a risk related to biodiversity and ecosystem protection. The investment does not fall within the scope of the EIA, does not affect the objects of nature and landscape protection, does not involve the acquisition of agricultural land and is not implemented in protected areas and areas of biodiversity value. The investment will not interfere with protected areas and Natura 2000 sites.</t>
  </si>
  <si>
    <t>For ICT equipment financed under any component, procurement will ensure compliance with EU green public procurement criteria, and/or ensure energy and material efficiency requirements and recycling requirements set in accordance with Directive 2009/125/EC, Directive 2011/65/EU and Directive 2021/19/EU.  Acquired IT equipment will be disposed of at the end of its useful life in accordance with the requirements of the legislation, i.e. it will be handed over to authorized entities for disposal.</t>
  </si>
  <si>
    <t xml:space="preserve">We took in to account flowing factors:
The cost for creation/ modification of one employment spot inside the organization is in average 75 150. thousands of CZK (IE. New office equipment, Laptops, mobile phones etc) for 6500 employees it is 489 Million of CZK.
- Purchase new IT HW and SW Infrastructure ie Including ERP system, Document management system, HW Infrastructure, Office suite, HW infrastructure, - 151 mil of CZK
- creation of eLearning, for employees, developers, structural engineers for new process and other stakeholders 100 Mil of CZK.
- Data migration (migration of paper files, including file splitting agenda, migration of files from current Informational systems of Building permit organizations towards new central Infmatinal systems). Assumed investment is 600 000 CZK for one building permit office while taking into account that the current number of offices is 697, and also making budget fro new central archive does drive the price to 380 million of CZK. </t>
  </si>
  <si>
    <t xml:space="preserve">Appendix of Costing see file "1.6.1", whereby in detail explanation is given for cost structure of this reform.
</t>
  </si>
  <si>
    <t>055 - ICT: Other types of ICT infrastructure (including large-scale computer resources/equipment, data centres, sensors and other wireless equipment)</t>
  </si>
  <si>
    <t>6 - 055 - Other types of ICT infrastructure (including large-scale computer resources/equipment, data centres, sensors and other wireless equipment)</t>
  </si>
  <si>
    <t>Activity generated by this action has an insignificant impact on this environmental goal, while we take into account the direct and indirect impact of the whole life cycle. If we invest the technical equipment we take standard proceudures.</t>
  </si>
  <si>
    <t>Activity generated by this action has an insignificant impact on this environmental goal, while we take into account the direct and indirect impact of the whole life cycle. If we invest the technical equipment we take standard public contracting procedures.</t>
  </si>
  <si>
    <t>The information system is co-financed by an Integrated regional operational plan. Information systems co-financed by IROP are used by developers and structural engineers. The goal of said system is to enable digital communication with building permit authorities and also to minimize data flow streams between other Informational systems ( Information system for Evidence of Area and Building permits and other permits, Information system for Evidence of Building documentation, Integration Platform).</t>
  </si>
  <si>
    <t>A feasibility study for the Informational system has been made by Deloitte corporation. The study does include detailed mapping of the process on the level of Business requirements and necessary functions of the system. Following that advisory company has done market research with ten companies for the expected price. Price is the average of those values.</t>
  </si>
  <si>
    <t>Appendix of costing see file 1.6.2 "1.6.2.
"feasibility study".</t>
  </si>
  <si>
    <t xml:space="preserve">Activity generated by this action has an insignificant impact on this environmental goal, while we take into account the direct and indirect impact of the whole life cycle. If we invest the technical equipment we take standard proceudures.  DNSH will be part of the implementation and control of this investment. </t>
  </si>
  <si>
    <t xml:space="preserve">Activity generated by this action has an insignificant impact on this environmental goal, while we take into account the direct and indirect impact of the whole life cycle. If we invest the technical equipment we take standard public contracting procedures. DNSH will be part of the implementation and control of this investment. </t>
  </si>
  <si>
    <t>06.2 - Community development</t>
  </si>
  <si>
    <t>The costs have been set by current experience with implementation standards of spatial planning with an account of how large database of Spatial Analytical documentation will be. The content of the database is set out in Annex No. 1 of Decree No. 500/2006 Coll. Further experience with public procurement in this area on regional level has been also included.</t>
  </si>
  <si>
    <t>A similar public contract has been done within the year from 2018 to 2019. The public contract has been done according to the "small scale" provision of Public Procurement law.
See source here (in Czech Lang). https://nen.nipez.cz/VestnikNEN/PLN-1069625266/ZakladniInformaceOZadavacimPostupuM-564202000-12718644=191751852/VysledekZadavacihoPostupu-564202000-12718644/ .
Similar public contract has been done by Moravian-Silesian region for Spatial Analytical documentation unified database. See (In Czech language) here 
 https://nen.nipez.cz/VestnikNEN/VYS-170941549/ZakladniInformaceOZadavacimPostupuM-127761228-20523816=191751852/VysledekZadavacihoPostupu-127761228-20523816/</t>
  </si>
  <si>
    <t>Activity generated by this action has an insignificant impact on this environmental goal, while we take into account the direct and indirect impact of the whole life cycle. If we invest the technical equipment we take standard public contracting procedures. No new risk for degradation of the environment had been identified. But Benefits had been found. Any HW installed will be more energy-efficient under centralization. Thus providing better overall efficiency of the solution. By increasing the effectiveness of IT we could achieve emission reduction and energy use.</t>
  </si>
  <si>
    <t>Activity generated by this action has an insignificant impact on this environmental gaol, while we take into account the direct and indirect impact of the whole life cycle. If we invest the technical equipment we take standard public contracting procedures. No new risk for degradation of the environment had been identified. But Benefits had been found. Any HW installed will be more energy-efficient under centralization. Thus providing better overall efficiency of the solution. By increasing the effectiveness of IT we could achieve emission reduction and energy use.</t>
  </si>
  <si>
    <t xml:space="preserve">On basis of Historical data, we had made estimates for unit costs (How much is expected for each individual program and how many programs are expected).
</t>
  </si>
  <si>
    <t>Cost estimation has been done by the professional working group for the Architecture of Digitiliesed proceedings of the Building process. And by Governmental working group for Geoinfrmational systems which subgroup of Governmental council for Informational society. See appendix „1.6.4.“ Members of these groups are composed of Ministry liaisons, liaisons of Self Govrmemntal Units and Professional groups“.</t>
  </si>
  <si>
    <t xml:space="preserve">The transport sector is one of the largest consumers of energy, and so far transport has developed in an extensive way, which has resulted in an increase in absolute energy consumption of about 3.5% per year. The reform is aimed at supporting multimodality, as it is the most effective solution to the negative impacts of transport in terms of mitigating climate change, ie. creating alternatives to road transport, both in passenger and freight transport. At the same time, a specific approach to long-distance transport, transport in cities and agglomerations, and transport in rural areas is needed. Investments under the RRF contribute to these objectives, in particular in the form of support for the development of railway infrastructure, but do not include all the necessary investments related to multimodality, as this is a comprehensive and long-term objective financed by a combination of different sources (national, European and private).     </t>
  </si>
  <si>
    <t xml:space="preserve"> The issue of adaptation can be monitored only within the investment (other lines of the table below). </t>
  </si>
  <si>
    <t xml:space="preserve"> The issue of water protection can be monitored only within the investment (other lines of the table below). It can be stated that the operation of electric traction in railway transport creates significantly lower risks of accidents compared to road transport, which can result in water pollution, at the same time they are not investments demanding from the point of view of water consumption and thus do not have significant impacts. However, the measures are not expected to increase adverse impacts on surface or groundwater. </t>
  </si>
  <si>
    <t xml:space="preserve">The issue of the circular economy can be monitored only within the investment (further rows of the table below). In general, it can be stated that the service life of rail vehicles is about 3 times longer than in the case of road vehicles, so there should be a reduction in the demand for natural resources compared to the current situation. Extending the life cycles of resources will thus lead to a reduction in inefficiency in the direct or indirect use of any natural resource. The issue of material recycling on transport structures is addressed in sections 1.2, 1.3 and 1.4. </t>
  </si>
  <si>
    <t xml:space="preserve">The issue of water, soil and air pollution can only be monitored as part of investments (further rows of the table below). In general, it can be stated that due to the lower energy intensity of railway operations, there will also be a significant reduction in emissions of harmful substances. Greater use of electricity also leads to a significant reduction in pollutant emissions to air, water and soil, especially with regard to measures in the energy sector, where the use of fossil fuels is gradually being replaced by renewable ones. </t>
  </si>
  <si>
    <t xml:space="preserve">The issue of biodiversity can only be monitored within investments (further rows of the table below). All subsequent investments are subject to a thorough EIA process, which ensures that the investments do not have a significant negative impact on the environment, including the protection of biodiversity and ecosystems. Reconstruction of existing buildings in the area will not significantly damage the condition and resilience of the ecosystem and always respect the condition of habitats and species, including habitats and species of Union interest in terms of their protection (Natura 2000, bird areas). </t>
  </si>
  <si>
    <t>04.5 - Transport</t>
  </si>
  <si>
    <t xml:space="preserve">070 - Digitalisation of transport: rail </t>
  </si>
  <si>
    <t>4 - 070 - Digitalisation of transport: rail</t>
  </si>
  <si>
    <t>7 - 2.1 Sustainable transport - 2.1.1.1 ERTMS, new railway infrastructure management technologies</t>
  </si>
  <si>
    <t>Projects funded by NPO are not expected to involve any other national or European sources.</t>
  </si>
  <si>
    <t>Projects funded by NPO are not expected to involve any other national sources.</t>
  </si>
  <si>
    <t>Unit costs converted to kilometers of lines with the introduction of measures to ensure interoperability on the basis of current pricing according to already processed documentation of individual events using publicly available tariffs, or on the basis of costs of similar already completed events of the same material content.
The costs are recalculated to the number of installed / modernized BTS base stations on the basis of the current pricing according to the already processed documentation of individual events using publicly available tariffs, or on the basis of the costs of the already completed events of the same material content. The lowest costs represent only the addition of redundant power supply for already built-in base stations, necessary for their reliable functionality. The highest costs are the acquisition of a motorized BTS mobile station, which will be used operatively, for example, when firing a stationary BTS station.
These are mainly elements of centralization and modernization of the system of management, protection and diagnostics of the traffic route, while it is the implementation of very specific investment measures. Determination of partial costs on the basis of the current pricing according to the already processed documentation of individual actions with the use of publicly available tariffs, or on the basis of the costs of both already completed actions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t>
  </si>
  <si>
    <t>Railway Administration</t>
  </si>
  <si>
    <t xml:space="preserve">The pricing is based on valid and commonly used tariffs used in the preparation of investment projects, resp. from the usual prices according to the price offers of the contractors for realized or already completed actions of similar material content. </t>
  </si>
  <si>
    <t xml:space="preserve">Railway Administration </t>
  </si>
  <si>
    <t xml:space="preserve">Increasing the trafic flow and safety of transport leads to energy savings, digitization itself is not related to mitigation, it has only indirect relation to  ensuring greater traffic flow. All technological elements are designed to minimize the energy intensity of their operation. In the case of TNS construction and their connection to the distribution network, one of the main goals is to reduce the energy intensity of the traction system. Creating conditions for reducing energy consumption of transport sector. </t>
  </si>
  <si>
    <t xml:space="preserve">The investment is not related to adaptation to climate change. It will enable better management of a possible crisis situation. </t>
  </si>
  <si>
    <t>The types of projects (entry into the area of ETCS, GSMR and mobile BTS) do not require any extensive technological equipment such as server arrays and the like, for which there would be a risk of (significant) damage to the environment. These technologies do not in principle affect surface and groundwater.</t>
  </si>
  <si>
    <t xml:space="preserve">It is software / modernization of databases / IT systems, it does not contain material investments in ICT infrastructure, therefore there is no expected impact on environmental goals to meet  Directives 2009/125/EC, 2011/65/EU, 2021/19/EU. The conditions for meeting these directives are part of the terms of the tender. </t>
  </si>
  <si>
    <t xml:space="preserve">It is software / modernization of databases / IT systems, it does not contain material investments in ICT infrastructure, therefore there is no expected impact on environmental goals. </t>
  </si>
  <si>
    <t xml:space="preserve"> It is software / modernization of databases / IT systems, it does not contain material investments in ICT infrastructure, therefore there is no expected impact on environmental goals. </t>
  </si>
  <si>
    <t>066bis - Other newly or upgraded built railways – electric/zero emission[15]</t>
  </si>
  <si>
    <t>7 - 2.1 Sustainable transport - 2.1.2.1 Electrification of railways</t>
  </si>
  <si>
    <t>The costs of electrification of the affected railway line are quantified on the basis of the current pricing according to the already processed documentation of individual events with the use of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2.1.2.1...</t>
  </si>
  <si>
    <t>see annex 2.1.2.1...</t>
  </si>
  <si>
    <t xml:space="preserve">The pricing is based on valid and commonly used tariffs used in the preparation of investment projects, resp. from the usual prices according to the price offers of the contractors for realized or already completed actions of similar material content (see attachments pdf). </t>
  </si>
  <si>
    <t xml:space="preserve">Electric propulsion shows significantly higher efficiency with a positive impact on energy savings; within the transport sector, the use of rail transport in electric traction with direct power supply from the trolley is the most efficient mode of transport in terms of energy consumption. The use of electric traction itself has zero CO2 emissions, but depends on the energy mix of electricity production, which is addressed in the components focused on energy, which allow for a gradual decline in the use of fossil fuels. It is the electrification of the existing network and it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</si>
  <si>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Lower energy consumption in transport due to higher energy efficiency and energy use, the emission limit at the point of consumption means total zero emissions. The issue of electricity generation without emissions is the subject of components focused on energy.
The benefit of the investment is also compared to the initial state of noise reduction and outage. During the construction, the surroundings will not be burdened by significant noise or vibrations due to the nature of the construction. For these reasons, a negligible impact on the pollution target during the implementation of the investment and a positive impact over the life of the investment are expected. </t>
  </si>
  <si>
    <t xml:space="preserve"> An electrified line may be more susceptible to certain extremes of weather conditions related to the effects of climate change (eg trees falling into overhead lines), but there is no higher risk to persons, property or nature. The only negative effect is the longer operating shutdown. It is the electrification of the existing network and it is not the construction of new lines. Adherence to safe distances and regular maintenance of accompanying vegetation along line structures according to applicable normative regulations will reduce the risk of falling trees, so the investment is reasonably resilient to the effects of climate change and also does not jeopardize the adoption of adaptation measures in its vicinity. </t>
  </si>
  <si>
    <t xml:space="preserve">Due to the reconstruction of the current state, the electrification of the existing lines will not damage the good ecological potential of surface standing or running water, including groundwater.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t>
  </si>
  <si>
    <t xml:space="preserve"> The investment has no negative connection with the circular economy. The generation of unusable waste commodities is not expected. Electrification of existing railway lines will always be carried out in accordance with the principle of waste prevention and while maintaining the hierarchy of management of any generated waste in accordance with waste legislation, at the same time the investments made are as repairable and long-lasting. The materials used will be used to the maximum extent those that can be recycled or reused in material. Therefore, the electrification of current lines does not represent a disproportionate impact on natural resources </t>
  </si>
  <si>
    <t xml:space="preserve">The investment will not permanently affect biodiversity and ecosystems. Investments will be made in accordance with applicable legislation and the resilience of the ecosystems present to the baseline will not be reduced. The investment will respect the hierarchy of mitigation measures in line with the Habitats Directive and the Birds Directive. </t>
  </si>
  <si>
    <t>7 - 2.1 Sustainable transport - 2.1.2.2 Capacity of traction supply system</t>
  </si>
  <si>
    <t>Projects funded by NPOs are not expected to involve any other national or European sources.</t>
  </si>
  <si>
    <t xml:space="preserve">The capacity of the traction supply system is ensured by the construction and modernization (increasing of traction power) of traction supply stations, construction of new substations / transformer stations to ensure higher power input. On the basis of the current pricing according to the already processed documentation of individual actions with the use of publicly available tariffs, or on the basis of the costs of both already completed actions of the same material content, the costs for individual investment actions were determined. </t>
  </si>
  <si>
    <t xml:space="preserve">Electric propulsion shows significantly higher efficiency with a positive impact on energy savings; within the transport sector, the use of rail transport in electric traction with direct power supply from the trolley is the most efficient mode of transport in terms of energy consumption. The use of electric traction itself has zero CO2 emissions, but depends on the energy mix of electricity production, which is addressed in the components focused on energy, which allow for a gradual decline in the use of fossil fuels. It is the electrification of the existing network and it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</si>
  <si>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Lower energy consumption in transport due to higher energy efficiency and energy use, the emission limit at the point of consumption means total zero emissions. The issue of electricity generation without emissions is the subject of components focused on energy.
The investment does not increase the negative impacts on the environment and the consumption of natural resources. On the contrary, it has a positive effect on reducing pollutant emissions in the context of broader links in relation to reducing pollution from transport. For these reasons, a negligible impact on the pollution target during the implementation of the investment and a positive impact over the life of the investment are expected. </t>
  </si>
  <si>
    <t xml:space="preserve">The investment will require an adequate assessment of climate risks and the possibility of using appropriate adaptation measures. Increasing maintenance during the manifestation of extreme weather change (in connection with the effects of climate change) will prevent or minimize the impact of outages on the relevant infrastructure. The use of materials and products that meet the technical conditions and standards ensures that the negative impacts on downtime and material losses during the effects of extreme effects of climate change are reduced. The investment is therefore reasonably resilient to the effects of climate change and at the same time does not jeopardize the adoption of adaptation measures in its vicinity. </t>
  </si>
  <si>
    <t xml:space="preserve"> The investment does not have a significant impact on the water bodies or protected habitats and species directly dependent on water, taking into account the whole life cycle of the investment. The investment does not represent a significant increase in water consumption. The capacity of the traction supply system does not conflict with the requirements of the Water Framework Directive and therefore no significant risks of environmental degradation in the field of water protection have been identified </t>
  </si>
  <si>
    <t xml:space="preserve"> The use of building materials and products will be in line with the principles of sustainable products and in accordance with the waste hierarchy with priority given to waste prevention. Therefore, the investment does not represent the emergence of fundamental requirements for new sources of building materials. This is a capacity building on the existing functional infrastructure. The recycled building materials created on site will be used and reused to the maximum extent, at the same time the investments made are as repairable as possible and with a long service life.</t>
  </si>
  <si>
    <t xml:space="preserve"> The capacity of the traction supply system on the existing infrastructure does not presuppose the need to monitor and increase the hierarchy of mitigation measures and other requirements under the Habitats Directive and the Birds Directive in the context of the environmental impact assessment and its conclusions already drawn on the existing monitoring. infrastructure. The investment does not have a significant impact on land use, land use will take into account the protection of biodiversity and ecosystems in the design of investments, and also insured in standard construction management processes, which include consideration of environmental protection. </t>
  </si>
  <si>
    <t xml:space="preserve">069 - Other reconstructed or modernised railways </t>
  </si>
  <si>
    <t>7 - 2.1 Sustainable transport - 2.1.3.1 Modernization of railway tracks</t>
  </si>
  <si>
    <t>The costs of modernization of selected parts of the railway network are quantified, while these are measures of various nature and the costs per selected unit of measurement (km) thus vary considerably according to the type of measure. Pricing based on the current pricing according to the already processed documentation of individual events using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2.1.3.1...</t>
  </si>
  <si>
    <t>see annex 2.1.3.1...</t>
  </si>
  <si>
    <t xml:space="preserve">Electric traction rail transport has lower energy consumption and zero emissions of greenhouse gases and pollutants in the environment (electric drive efficiency and lower rolling resistance). These are projects that aim to enable the deployment of electric or acrylic sets, thereby reducing diesel traction on these lines. The whole area of this investment must be seen in connection with other measures financed from the state budget and other European funds (eg other planned electrification of lines). This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</si>
  <si>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These are modernizations of existing facilities, within which adaptation measures will be applied and revised (eg more resistant materials to temperature changes and measures against floods). These are specific projects that contribute to the improvement of the current situation, eg in the area of slope rehabilitation, accessibility of platforms for people with reduced mobility, orientation and communication within existing facilities or infrastructure.
The projects will take into account flood protection based on a reassessment of flood risks according to data obtained during major floods in 1997 and 2002 (updated flood plans). The investment is therefore reasonably resilient to the effects of climate change and at the same time does not jeopardize the adoption of adaptation measures in its vicinity. </t>
  </si>
  <si>
    <t>Due to the reconstruction of the current state, the modernization of the existing lines will not damage the good ecological potential of surface standing or running water, including groundwater. The investment does not represent a significant increase in water consumption.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and therefore no significant risks of environmental degradation in the field of water protection are identified.</t>
  </si>
  <si>
    <t>The use of building materials and products will be in accordance with the principles of sustainable products and in accordance with the waste hierarchy with priority given to waste prevention. Therefore, the investment does not constitute the emergence of fundamental requirements for new sources of building materials. This is a capacity building on the existing functional infrastructure. The recycled building materials created on site will be used and reused to the maximum extent, at the same time the investments made are as repairable as possible and with a long service life.</t>
  </si>
  <si>
    <t>The projects focus on greater use of rail transport with total zero emissions at the point of energy consumption, which has a positive effect on reducing pollutant emissions in the context of broader links in relation to reducing pollution from transport, electrified railways are not associated with pollutants in air, water or soil. During the implementation of the modernization of railway lines, the surroundings will not be burdened by excessive noise or other pollution. In the medium term, the transport policy of the Czech Republic envisages the replacement of diesel traction by acrylic or hydrogen vehicles.
For these reasons, a negligible impact on the pollution target during the implementation of the investment and a positive impact over the life of the investment are expected.</t>
  </si>
  <si>
    <t xml:space="preserve">For larger projects, the EIA process will take place, incl. including an assessment of the impact on Natura 2000.
The investment will not permanently affect biodiversity and ecosystems. The investments will be made in accordance with the applicable legislation and the resilience of the present ecosystems to the initial state will not be prevented. The investment will respect the hierarchy of mitigation measures in line with the Habitats Directive and the Birds Directive. The investment does not have a significant effect on land use, land use will take into account the protection of biodiversity and ecosystems in the design of investments, and also insured within standard construction management processes and EIA, which include consideration of environmental protection. </t>
  </si>
  <si>
    <t>7 - 2.1 Sustainable transport - 2.1.3.2 Modernization of railway stations</t>
  </si>
  <si>
    <t>The costs for the modernization of selected railway stations / stops are quantified on the basis of current pricing according to the already processed documentation of individual events using publicly available tariffs, or on the basis of costs of similar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2.1.3.2...</t>
  </si>
  <si>
    <t>see annex 2.1.3.2...</t>
  </si>
  <si>
    <t>Electric traction rail transport has lower energy consumption and zero emissions of greenhouse gases and pollutants in the environment (electric drive efficiency and lower rolling resistance). These are projects that aim to enable the deployment of electric or acrylic sets, thereby reducing diesel traction on these lines. The whole area of this investment must be seen in connection with other measures financed from the state budget and other European funds (eg other planned electrification of lines). This is not the construction of new lines. For these reasons, a negligible impact on the climate change mitigation objective in the implementation of the investment and a positive impact over the life of the investment are expected.</t>
  </si>
  <si>
    <t xml:space="preserve">Due to the reconstruction of the current state, the modernization of the existing lines will not damage the good ecological potential of surface standing or running water, including groundwater. The investment does not represent a significant increase in water consumption.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and therefore no significant risks of environmental degradation in the field of water protection are identified </t>
  </si>
  <si>
    <t xml:space="preserve">The use of building materials and products will be in line with the principles of sustainable products and in accordance with the waste hierarchy with priority given to waste prevention. Therefore, the investment does not represent the emergence of fundamental requirements for new sources of building materials. This is a capacity building on the existing functional infrastructure. The recycled building materials created on site will be used and reused to the maximum extent, at the same time the investments made are as repairable as possible and with a long service life. </t>
  </si>
  <si>
    <t>The projects focus on greater use of rail transport with total zero emissions at the point of energy consumption, which has a positive effect on reducing pollutant emissions in the context of broader links in relation to reducing pollution from transport, electrified railways are not associated with pollutants in air, water or soil. During the implementation of the modernization of railway lines, the surroundings will not be burdened by excessive noise or other pollution. In the medium term, the transport policy of the Czech Republic envisages the replacement of diesel traction by acrylic or hydrogen vehicles.
For these reasons, a negligible impact on the pollution target during the implementation of the investment and a positive impact over the life of the investment are expected</t>
  </si>
  <si>
    <t xml:space="preserve">For larger projects, the EIA process will take place, incl. including an assessment of the impact on Natura 2000. The investment will not permanently affect biodiversity and ecosystems. The investments will be made in accordance with the applicable legislation and the resilience of the present ecosystems to the initial state will not be prevented. The investment will respect the hierarchy of mitigation measures in line with the Habitats Directive and the Birds Directive. The investment does not have a significant effect on land use, land use will take into account the protection of biodiversity and ecosystems in the design of investments, and also insured within standard construction management processes and EIA, which include consideration of environmental protection. </t>
  </si>
  <si>
    <t>7 - 2.1 Sustainable transport - 2.1.3.3 Railway station buildings – reducing energy consumption, increasing comfort for passengers</t>
  </si>
  <si>
    <t>The costs for the modernization of selected dispatch buildings on the TEN-T network and outside the TEN-T are calculated on the basis of current pricing according to already processed documentation of individual events using publicly available tariffs, or on the basis of costs of similar already completed events of the same material content. TEN-T and outside 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2.1.3.3...</t>
  </si>
  <si>
    <t>see annex 2.1.3.3...</t>
  </si>
  <si>
    <t>These are reconstructions of existing buildings and not the construction of new ones, therefore projects do not affect land take. The investment does not generally represent new interventions in nature and landscape, and at the same time the existing level of biodiversity protection and ecosystem protection will not be disrupted within the investment.</t>
  </si>
  <si>
    <t xml:space="preserve"> Investments regarding reconstruction of railway station buildings include measures that, compared to the current situation, will lead to a reduction in greenhouse gas emissions, a reduction in the energy intensity of buildings (eg thermal insulation of station buildings). Renovated buildings are not used exclusively for the transport, storage or production of fossil fuels. The subject of the project is not to change the way the building is heated, but to ensure the accessibility of the building for all user groups, including the possibility of providing services to citizens </t>
  </si>
  <si>
    <t xml:space="preserve"> The aim of the investment is to optimize the technical systems of buildings so as to provide users with thermal comfort at extreme temperatures, so these investments represent an increase in the resilience of buildings to the effects of climate change. The climate risks associated with this measure have been assessed. With regard to current and projected climatic conditions, it is likely that buildings in the targeted climate zone will be exposed to heat waves and the resulting risks reduce thermal comfort. The measures requires that investments take into account the need to optimize building structures and technical equipment in order to ensure the thermal comfort of users in the event of extreme temperatures.</t>
  </si>
  <si>
    <t xml:space="preserve"> Where installed, the specified water use for the following water appliances are attested by product datasheets, a building certification or an existing product label in the Union:
(a) wash hand basin taps, kitchen taps and showers have a maximum water flow of 6 litres/min;
(b) WCs, including suites, bowls and flushing cisterns, have a full flush volume of a maximum of 6 litres and a maximum average flush volume of 3,5 litres;
(c) urinals use a maximum of 2 litres/bowl/hour. Flushing urinals have a maximum full flush volume of 1 litre.
To avoid impact from the construction site, environmental degradation risks related to preserving water quality and avoiding water stress are identified and addressed, in accordance with a water use and protection management plan, developed in consultation with relevant stakeholders.</t>
  </si>
  <si>
    <t>The requirements for the use of recyclable or reusable building material will be followed.
At the end of the construction life, the materials will be recycled or reused to the maximum extent. The design of buildings and construction equipment will support the circulation or other standards for assessing the possibility of dismantling buildings so that the material can be reused and recycled.                     
Nejméně 70% (hmotnostních) bezpečného stavebního a demoličního odpadu (s výjimkou přirozeně se vyskytujícího materiálu uvedeného v kategorii 17 05 04 v Evropském seznamu odpadů stanoveném rozhodnutím 2000/532 / ES), který vznikl na staveništi, je připraven k opětovnému použití, recyklaci a dalšímu využití materiálu, včetně zásypových operací využívajících odpad jako náhradu za jiné materiály, v souladu s hierarchií odpadu a Protokolem o nakládání s odpady ze stavebnictví a demolice EU. Provozovatelé omezují produkci odpadu při stavbě a demolici související s procesy v souladu s Protokolem o nakládání s odpady ze stavebnictví a demolice EU a s přihlédnutím k nejlepším dostupným technikám a pomocí selektivní demolice k umožnění odstraňování a bezpečného zacházení s nebezpečnými látkami a usnadnění opětovného použití a vysoce kvalitní recyklace selektivním odstraňováním materiálů s využitím dostupných třídicích systémů pro stavební a demoliční odpad.
Návrhy budov a stavební techniky podporují opětovné použití a zejména ukazují, s odkazem na ISO 20887 nebo jiné normy pro posuzování rozebíratelnosti nebo přizpůsobivosti budov, jak jsou navrženy tak, aby byly efektivnější, adaptabilnější, flexibilnější a demontovatelnější, aby umožnily opětovné použití a recyklaci.
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t>
  </si>
  <si>
    <t>Noise and dust abatement measures will be applied in the construction process to minimize the impact on the building environment.
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16516522 and ISO 16000-3523 or other comparable standardised test conditions and determination methods.</t>
  </si>
  <si>
    <t>7 - 2.1 Sustainable transport - 2.1.4.1 Increasing safety at railway crossings</t>
  </si>
  <si>
    <t>The costs for 1 modernized crossing are determined on the basis of the current price according to the already processed documentation of individual events with the use of publicly available tariffs, or on the basis of the costs of both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2.1.4.1...</t>
  </si>
  <si>
    <t>see annex 2.1.4.1...</t>
  </si>
  <si>
    <t xml:space="preserve">The solution of safety at railway crossings will increase the fluidity, and especially safety of transport. This type of project has nothing to do with mitigation. </t>
  </si>
  <si>
    <t xml:space="preserve"> The investment in the security of level crossings is not related to adaptation to climate change, as it is a new technical security for existing level crossings. </t>
  </si>
  <si>
    <t xml:space="preserve">The investment is not related to the protection of water resources, as it is a new technical provision of existing railway crossings. </t>
  </si>
  <si>
    <t xml:space="preserve"> The investment has no connection with the circular economy, as it is a new technical provision of existing level crossings. </t>
  </si>
  <si>
    <t xml:space="preserve">There will be an increase in operational safety and, in part, fluidity, which has some positive effects on reducing emissions of the environment. </t>
  </si>
  <si>
    <t>The investment is not related to biodiversity and ecosystems, as it is a new technical provision of existing railway crossings.</t>
  </si>
  <si>
    <t>7 - 2.1 Sustainable transport - 2.1.4.2 Construction objects</t>
  </si>
  <si>
    <t>The costs of modernization of selected bridges and tunnels are quantified on the basis of current pricing according to already processed documentation of individual events using publicly available tariffs, or on the basis of costs of already completed projects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2.1.4.2...</t>
  </si>
  <si>
    <t>see annex 2.1.4.2...</t>
  </si>
  <si>
    <t xml:space="preserve">The area of financing has no direct connection with mitigation. Electric traction rail transport has lower energy consumption and zero emissions of greenhouse gases and pollutants in the environment (electric drive efficiency and lower rolling resistance). The whole area of this investment must be seen in connection with other measures financed from the state budget and other European funds (eg other planned electrification of lines). This is not the construction of new lines, but the modernization of existing facilities on the railways. </t>
  </si>
  <si>
    <t xml:space="preserve">The investment reduces the risk of extreme weather events on infrastructure. It is expected to improve the state in terms of adaptation, especially the resistance to floods. These are modernizations of existing facilities, within which adaptation measures will be applied and revised (eg more resistant materials to temperature changes and measures against floods). These are specific projects that contribute to improving the current situation. The projects will take into account flood protection based on a reassessment of flood risks according to data obtained during major floods in 1997 and 2002 (updated flood plans). The investment is therefore an adaptation measure as such, and at the same time does not jeopardize the adoption of adaptation measures in its vicinity. </t>
  </si>
  <si>
    <t>Environmental degradation risks related to preserving water quality and avoiding water stress are identified and addressed, in accordance with a water use and protection management plan, developed in consultation with relevant stakeholders</t>
  </si>
  <si>
    <t>Measures are taken also to reduce noise, dust and pollutant emissions during construction or maintenance works.</t>
  </si>
  <si>
    <t xml:space="preserve">The investment is not related to biodiversity and ecosystems, it is a modernization of existing facilities. During construction, impacts on surrounding ecosystems will be minimized. The measures respect the hierarchy of mitigation measures and other requirements under the Habitats Directive and the Birds Directive. The investment does not have a significant impact on land use, land use will take into account the protection of biodiversity and ecosystems in the design of investments, and also insured in standard construction management processes, which include consideration of environmental protection. </t>
  </si>
  <si>
    <t>7 - 2.1 Sustainable transport - 2.1.4.3 Protection of vulnerable road users (cyclists, pedestrians)</t>
  </si>
  <si>
    <t>Projects funded by NPO are not expected to involve any other European sources.</t>
  </si>
  <si>
    <t>Local government budgets (regions, municipalities). Further financing of cycle paths beyond the scope of NPO projects will also be from regional and municipal budgets, the total amount is not known due to one-year budgets and a large number of municipalities (6258 municipalities and 13 regions)</t>
  </si>
  <si>
    <t>The total costs were estimated on the basis of the provided funds for the construction of cycle paths in the years 2015 - 2020. see annex 2.1.4.3...</t>
  </si>
  <si>
    <t>see annex 2.1.4.3...</t>
  </si>
  <si>
    <t>The costs correspond to the experience with the readiness of projects of municipalities and cities in the Czech Republic - the volume of requirements for financing from SFDI is gradually growing, annually it is requirements in the amount of 700 - 1200 million CZK for sidewalks and 500 - 800 million CZK for cycle paths (see attachement )</t>
  </si>
  <si>
    <t>075 - Cycling infrastructure</t>
  </si>
  <si>
    <t>Promoting active mobility means a significant impact on reducing greenhouse gas emissions in short-distance mobility, while the potential of active mobility in the Czech Republic has not yet been fully exploited. Although the investment is not directly related to climate change mitigation, indirect positive effects can be expected</t>
  </si>
  <si>
    <t xml:space="preserve">The projects will take into account climate risks and vulnerabilities using climate forecasts that are in line with the expected lifetime of the infrastructure, in particular the analysis of flood risks. The projects will be of a different nature, mostly using a network of existing roads, in some cases it may be a new building. Most projects will concern urban areas. Investments will be reasonably resilient to the effects of climate change and at the same time will not jeopardize the adoption of adaptation measures in their vicinity. </t>
  </si>
  <si>
    <t>The projects will not affect the water regime in the landscape and do not increase water consumption. In addition to being taken into account in the design itself, the protection of water resources will be ensured within the framework of standard construction management processes.</t>
  </si>
  <si>
    <t>The use of recycled building materials is planned for the construction and modification of roads. During the construction itself, unusable construction waste will be minimized. 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t>
  </si>
  <si>
    <t xml:space="preserve">Operation on the infrastructure will not have a negative impact in terms of the production of harmful substances, on the contrary, the use of active mobility instead of individual car transport will reduce them. No hazardous substances will be used during the construction and measures will be introduced to reduce noise and dust. </t>
  </si>
  <si>
    <t xml:space="preserve"> The investment is not related to biodiversity and ecosystems in the case of barrier-free walking routes in cities. In other cases, the investment will respect the hierarchy of mitigation measures and other relevant requirements under the Habitats Directive and the Birds Directive. In the case of the construction of cycle paths, in most cases construction roads or brownfields are used. It is not planned to build this infrastructure in protected areas, where the subject of protection could be negatively affected.
The investment generally does not have a significant effect on land use, land use will take into account the protection of biodiversity and ecosystems in the design of investments, and also insured in standard construction management processes, which include consideration of environmental protection. </t>
  </si>
  <si>
    <t>Operational Progamme Environment - There will be no parallel call under the OP Environment for the same type of eligible applicants as in this specific investment.</t>
  </si>
  <si>
    <t>Modernisation Fund - There will be no parallel call under the Modernisation Fund  for the same type of eligible applicants as in this specific investment.</t>
  </si>
  <si>
    <t>06.1 - Housing development</t>
  </si>
  <si>
    <t xml:space="preserve">Formula: Final costs = target energy savings * energy savings costs
Estimates for the final costs to reach the target of 216 000 GJ (216TJ) are based on the costs of energy saving at 16 500 CZK per energy savings unit (GJ) reached in renovations of public and state owned buildings. The investment will fully finance the costs of energy savings, ie. 100% of eligible costs associated with energy saving measures. The ineligible costs not directly associated with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</si>
  <si>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</si>
  <si>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Investment in total for the reference projects used for the calculation
Source: „2.2. Costing_reference projects_OPE_Energy savings in public buildings“</t>
  </si>
  <si>
    <t>Operational programme Environment - Specific objective 5.1</t>
  </si>
  <si>
    <t>026bis - Energy efficiency renovation or energy efficiency measures regarding public infrastructure, demonstration projects and supporting measures compliant with energy efficiency criteria [6]</t>
  </si>
  <si>
    <t>The action supported by the measure has an insignificant foreseeable impact on this environmental objective, taking into account the direct and primary indirect effects throughout the life cycle. No risks of environmental degradation related to the maintenance of water quality and sufficiency have been identified, as the interior design of the building (including water and water consuming facilities) is not an eligible measure.</t>
  </si>
  <si>
    <t>The activity that is supported by the measure has an insignificant foreseeable impact on this environmental objective, taking into account both the direct and primary indirect effects across the life cycle. The building renovation programme does not concern buildings located in or near biodiversity-sensitive areas</t>
  </si>
  <si>
    <t>The measure is eligible for intervention field 026bis in the Annex to the RRF
Regulation with a climate change coefficient of 100 %.The investment has a positive impact on mitigation and, as such, has no greenhouse gas emissions, contributes to the EU's climate goals (including climate neutrality in 2050) and the Paris Agreement, specifically in the field of energy efficiency.
The building is not dedicated to extraction, storage, transport or manufacture of fossil fuels.
The measure will support replacement of heating sources with a positive impact on GHG and other emissions.
The renovation programme will, amongst others, include the replacement of coal/oil-based heating systems with gas condensing boilers. Moreover, the investments in gas condensing boilers are a part of a wider energy efficiency building renovation programme, in line with Long-term renovation strategy and leading to a substantial improvement in energy performance. It will not be possible to support sole replacement of boiler without additional investment in the building envolope.Given the overall cost of the complex renovatin this investment into the condensing boilers will be only fraction of the whole alocation of the 2.2.1 component.
The actions supported by the programme also includes the installation of solar PV panels as part of these building renovations which reduces the GHG emissions further.</t>
  </si>
  <si>
    <t>The climate risks associated with this measure have been assessed. With regard to current and projected climatic conditions, it is likely that buildings in the targeted climate zone will be exposed to heat waves and the resulting risks reduce thermal comfort. The measures requires that investments take into account the need to optimize building structures and technical equipment in order to ensure the thermal comfort of users in the event of extreme temperatures.</t>
  </si>
  <si>
    <t>As part of the investment, the need to reduce waste generation in construction and demolition processes will be taken into consideration. The measure will require that during  the renovation of buildings  construction waste generated from the construction in question is treated appropriately and that material reuse and recycling are ensured, including construction processes that use waste to replace other materials.
Each project will have to ensure the meeting of the requirements for the treatment of the non-hazardous and demolition waste from the construction laid out by the Law No 541/2020 coll on waste and the Decree on the details of waste management, which is currently being amended. These legal acts stipulate the treatment of demolition waste, its separation, recycling requirements and resue. According to the government approved "Waste management plan of the Czech Republic for the period 2015 - 2024", the target for reuse and recycling of demoliation waste is set at 70%, in line with Directive 2008/98/EC. The process is stipulated by the "Methodical instructions Department of Waste of the Ministry of the Environment for the management of construction and demolition waste and for its management" to ensure the 70% target is met.</t>
  </si>
  <si>
    <t>The measure is not expected to lead to a significant increase in pollutant emissions to air, water or soil due to several factors. The measure will lead to the direct exchange of heating sources with a positive impact on air pollutant emissions.
Building components and materials used in carrying out the activity do not contain asbestos nor substances of very high concern as identified on the basis of the list of substances subject to authorisation set out in Annex XIV to (EC) No 1907/2006.
In case of addition of thermal insulation to an existing building envelope, a building survey is carried out in accordance with national law by a competent specialist with training in asbestos surveying. Any stripping of lagging that contains or is likely to contain asbestos, breaking or mechanical drilling or screwing or removal of insulation board, tiles and other asbestos containing materials is carried out by appropriately trained personnel, with health monitoring before, during and after the works, in accordance with national law.</t>
  </si>
  <si>
    <t>Modernisation Fund - The subprogramme of the Mondernisation Fund for the reconstruction of public lighting will not be published before the resources of this investment under the RRP are spent. Therefore, there will be no parallel call under the Modernisation Fund  for the same type of projects.</t>
  </si>
  <si>
    <t>06.4 - Street lighting</t>
  </si>
  <si>
    <t xml:space="preserve">Formula: Final costs = target energy savings * 0,5 * energy savings costs 
Estimates for the final costs to reach the target of 286 000 GJ (286 TJ) are based on the costs of energy saving at 17 500 CZK per energy savings unit (GJ) reached in public lighting reconstruction projects. The RPP will finance approximately 50% of the total eligible energy savings costs under the project. The rest of the investment costs will be borne by the investor. The input data for the energy savings cost estimates were based on data from the implemented public lighting reconstruction projects under the Programme EFEKT for the period 2019-2020 . Specifically, average cost per unit of saved energy (CZK/GJ) was calculated from approximately 100 projects. (Source: 2.2 Costing_reference projects_program EFEKT_Reconstruction of public lighting). The costs include estimated increase in construction costs based on the data from the Czech Statistical office. The actual costs of energy savings are approximate and the value will be finally determined by the actual increase in construction costs in the period of 2021-2025. For these reference projects the energy savings were determined by an energy assessment carried out by accredited energy specialists.  Eligible costs for the reference projects are set in the Call for proposals under Programme EFEKT. The total cost is inreased by approximately 1% in comparison to reference projects due to the inclusion of smart elements.  </t>
  </si>
  <si>
    <t xml:space="preserve">  Source: „2.2 Costing_reference projects_program EFEKT_Reconstruction of public lighting“
  Source: „2.2 Costing_Call for proposals_program EFEKT_Reconstruction of public lighting“
  Source: PRICE INDICES OF CONSTRUCTION WORKS, PRICE INDICES OF CONSTRUCTIONS AND INDICES OF CONSTRUCTION COSTS in 4th quarter 2020</t>
  </si>
  <si>
    <t>Investment in total for the reference projects used for the calculation
Source: „2.2 Costing_reference projects_program EFEKT_Reconstruction of public lighting“</t>
  </si>
  <si>
    <t>The action supported by the measure has an insignificant foreseeable impact on this environmental objective, taking into account the direct and primary indirect effects throughout the life cycle. No risks of environmental degradation related to the maintenance of water quality and sufficiency have been identified, considering the reconstruction of public lighting has no relation to water quality.</t>
  </si>
  <si>
    <t>The activity that is supported by the measure has an insignificant foreseeable impact on this environmental objective, taking into account both the direct and primary indirect effects across the life cycle. The building renovation programme does not concern construction in or near biodiversity-sensitive areas</t>
  </si>
  <si>
    <t>Reconstruction of public lighting will lead to a reduction in electricity consumption and thus indirectly to a reduction in greenhouse gas emissions.</t>
  </si>
  <si>
    <t>The climate risks associated with this measure have been assessed.The investment prevents the risk of adverse impact of the current and expected future climate on people, nature or assets, so it has a positive link to the goal of adaptation</t>
  </si>
  <si>
    <t>The measure is not expected to lead to a significant increase in pollutant emissions to air, water or soil due to several factors. The investment will ensure that no materials containing asbestos or any other hazardous substances are used. The measure has no impact on the discharge of pollutants into water or soil.
Building components and materials used in carrying out the activity do not contain asbestos nor substances of very high concern as identified on the basis of the list of substances subject to authorisation set out in Annex XIV to (EC) No 1907/2006.</t>
  </si>
  <si>
    <t xml:space="preserve">Formula: Final costs = target energy savings * energy savings costs
Estimates for the final costs to reach the target of 390 000 GJ (390 TJ) are based on the costs of energy saving at 16 500 CZK per energy savings unit (GJ) reached in renovations of public and state owned buildings. The investment will finance 60% of eligible costs associated with energy saving measures. Ineligible costs not directly related to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</si>
  <si>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</si>
  <si>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Ministry of Environment</t>
  </si>
  <si>
    <t>OP TAK (po vyčerpání NPO)</t>
  </si>
  <si>
    <t>The current draft legislation, which is in the legislative process, does not provide for operational support for the construction of PV plants. The construction of PV plants should therefore not be financed from the state budget.
Photovoltaic sources should be supported under the Modernization Fund, these are funds from the proceeds of the sale of emission allowances (these are PV in areas) and the New Green Savings (this is PV in the household sector). Support for PV on the roofs will continue from the OP TAk program after the RRF allocation has been exhausted, so double funding can never occur.</t>
  </si>
  <si>
    <t>04.3 - Fuel and energy</t>
  </si>
  <si>
    <t>As the main indicator (target) we are using kWp of installed capacity of photovoltaic sources. Unit costs were computed based on the projects from calls under the Operational Fund for Investment and Competitiveness for the year 2018, 2019 a 2020 (see concrete projects in accompanying document). This is the full list of the projects related to FVE, no project was deleted or modified, which can be checked if needed using the project identifier. Unit cost were set based on this historical data as: 26 000 CZK/kWp for standalone PV and 28 000 CZK/kWp for PV with accumulation (these values are based on average values but taking also into account the expected size of the projects). Based on the historical data we also assume the ratio between standalone FVE and FVE with accumulation to be 35:65. And also assume 40 % public support for standalone PV and 50 % for PV with accumulation. The target of 277,6 MWp (with 150,9 MWh of accumulation capacity base on the assumptions stated above) thus requires 5 bn. CZK of public funding. The main uncertainty is ratio of projects with and without accumulation and sizes of projects in terms of installed capacity (unit costs are sensitive on size of the project).</t>
  </si>
  <si>
    <t>There is no explicit methodology that could serve as a reference. But we think that approach based on the historic projects is a standart approach in this regards.</t>
  </si>
  <si>
    <t>Calls from the years 2018, 2019, 2020 under the Operational Fund for Investment and Competitiveness</t>
  </si>
  <si>
    <t>Operational Fund for Investment and Competitiveness</t>
  </si>
  <si>
    <t>029 - Renewable energy: solar</t>
  </si>
  <si>
    <t xml:space="preserve">New photovoltaic sources should contribute positively to climate change mitigation. These sources does not produce any direct GHG emissions and should at the same time contribute to replacement of sources based on fossil fuels.
In the „technical guidance“ it is explicitly stated that: “When a measure is tracked as 100 % supporting one of the six environmental objectives, this measure is considered compliant with DNSH for that objective”. The component 2.3 (or specifically part related to modernization of heat distribution) fulfils 029 Renewable energy: solar. So we understand criterion DNSH to be met.
</t>
  </si>
  <si>
    <t>Photovoltaic sources does not need any water for operation. There is thus no direct interaction with water or marine resources.
Draft of the Delegated Regulation (EU) supplementing Regulation (EU) 2020/852 does not set any specific DSH criterion with regards to district heating/cooling distribution.</t>
  </si>
  <si>
    <t>Construction and operation of photovoltaic sources is not directly connected with emission of polluting substancec to air, water or land. On the contrary construction of new photovotaic sources should potential replace conventional sources.
Draft of the Delegated Regulation (EU) supplementing Regulation (EU) 2020/852 does not set any specific DSH criterion with regards to district heating/cooling distribution.</t>
  </si>
  <si>
    <t>Photovoltaic systems can in our opinion technically cope with wide range of climate risks. Temperature changes might impact the utilization and efficiency of the panel and potentialy the cost of refurbishment. If applicable it would be ensured that physical and non-physical solutions (‘adaptation solutions’) that reduce the most important physical climate risks that are material to that activity have been implemented.</t>
  </si>
  <si>
    <t>Key provision with regards to the recyclation of photovoltaic panels are included in Act 181/2001 Coll. and in decree No. 352/2005 Coll.</t>
  </si>
  <si>
    <t>We think that impacts on biodiversity and ecosystems is not directly applicable, because PV projects should be realized mainly on rooftops or directly in the locality of industrial complex.
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</si>
  <si>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Modernizační fond</t>
  </si>
  <si>
    <t>The current draft legislation, which is in the legislative process, proposes support for combined heat and power generation, which will be financed from the state budget, or from the final consumer. However, CHP support is "only" complementary.
The Modernization Fund should finance the modernization of sources within the heat supply systems, which is complementary to the modernization of heat distribution. The Modernization Fund should also finance "comprehensive" projects for the comprehensive modernization of resources and distribution, but only after the exhaustion of funds from the RRF.</t>
  </si>
  <si>
    <t>As the main indicator (target) we are using savings of primary energy sources (in GJ) in line with the recommendation from COM (previously the indicator was based on length in km). Unit costs were computed based on the projects from third call under the Operational Fund for Investment and Competitiveness (see concrete projects in accompanying document). This is the full list of the projects related to heat distribution, no project was deleted or modified, which can be checked if needed using the project identifier. Projects from Operational Fund for Investment and Competitiveness were projects in all regions accept Prague (in accordance with the rules usage a cohesion funds). We approximate the unit cost for Prague based on projects that were submitted to the pre-call under the Modernization fund. Furthermore, we assume cost indexation based on historic values given by Czech Statistical Office. We also assume the split between project in Prague and outside Prague to be 33:67. Weighted average of unit cost is 13 533 CZK/GJ. The target of 245 326 GJ of primary energy savings thus requires 1,66 bn. of public funding.</t>
  </si>
  <si>
    <t>Call III under the Operational Fund for Investment and Competitiveness</t>
  </si>
  <si>
    <t>Operational Fund for Investment and Competitiveness + information from pre-call under Modernization fund (form projects within Prague)</t>
  </si>
  <si>
    <t>034bis0 - High efficiency co-generation, efficient district heating and cooling with low lifecycle emissions[9]</t>
  </si>
  <si>
    <t xml:space="preserve">District heating systems are not directly producting any GHG emission. Modernization of those systems also leads to significant primary energy savings that leads reduction of GHG emission even if the source remains fossil fules based (through fuel savings). CZ also planning modernization of the heating sources (not financed through RRF), so the overall effect on reduction of GHG emission should be even higher.
In the „technical guidance“ it is explicitly stated that: “When a measure is tracked as 100 % supporting one of the six environmental objectives, this measure is considered compliant with DNSH for that objective”. The component 2.3 (or specifically part related to modernization of heat distribution) fulfils 034bis, because only eligible projects would be projects that after completion fulfills the condition of highly efficient district heating and cooling system, which is also in compliance with the requirement given by state aid rules, and also absolute majority of the projects will lead to a lower temperature regime in the district heating and cooling system (in line with information given in footnote 29).
</t>
  </si>
  <si>
    <t>Draft of the Delegated Regulation (EU) supplementing Regulation (EU) 2020/852 does not set any specific DSH criterion with regards to district heating/cooling distribution.</t>
  </si>
  <si>
    <t>Heat distribution sytems can in our opinion technically cope with wide range of climate risks. If applicable it would be ensured that physical and non-physical solutions (‘adaptation solutions’) that reduce the most important physical climate risks that are material to that activity have been implemented.</t>
  </si>
  <si>
    <t>Distribution of heat is done using a water. However, water/steam is circulating in the closed system. There is this no direct interaction with water or marine resources.
If applicable, an Environmental Impact Assessment will be carried out in accordance with Directive 2011/92/EU, including (if applicable) an assessment of the impact on water in accordance with Directive 2000/60/EC. In this case no additional assessment of impact on water is required, provided the risks identified have been addressed.</t>
  </si>
  <si>
    <t>Distribution of heat is not connected with the production of emission of pollutants. The DSH criterion should be thus meet.
Used technologies (such as fans, compressors, pumps if applicable) would be compliant with Directive 2009/125/EC on eco-design and where relevant, with the top-class requirements of the energy label, and otherwise comply with implementing regulations under that Directive and represent the best available technology. We think that this would be assured directly by application of relevant legislation.</t>
  </si>
  <si>
    <t>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</si>
  <si>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Monitoring of the current offer on the market</t>
  </si>
  <si>
    <t>073 - Clean urban transport infrastructure[17]</t>
  </si>
  <si>
    <t>The investment has no direct greenhouse gas emissions, it is about building infrastructure for low-emission transport (charging points and hydrogen fillers), so it contributes to achieving the EU's climate goals (including climate neutrality in 2050) and the Paris Agreement.
The infrastructure is not dedicated to transportation or storage of fossil fuels.</t>
  </si>
  <si>
    <t>The measure concerns the construction of charging station infrastructure in an area prone to temperature stress and temperature variability. If the expected useful life of an asset exceeds 10 years, a climate risk and vulnerability assessment shall be performed, using climate forecasts under a range of future scenarios that are consistent with the expected useful life of the installation. In particular, a flood risk analysis will be carried out and segments in which special adaptation solutions need to be implemented will be identified.
When implementing the measures, economic operators will be required to draw up a plan for the implementation of adaptation solutions to reduce the serious physical climatic risks for the charging station infrastructure. The obligation shall include that adaptation solutions do not adversely affect adaptation efforts or the level of resilience to physical climatic risks to other people, nature, property and other economic activities, and that they are consistent with efforts to adapt to local, sectoral, regional or national level.</t>
  </si>
  <si>
    <t>If necessary, an environmental impact assessment (EIA) will be carried out in connection with the construction of the charging station infrastructure in accordance with Directive 2011/92 / EU. The required mitigation measures will be taken to protect the environment.
Environmental risks related to the protection of water quality and the prevention of water scarcity will be identified and addressed in accordance with the requirements of Directive 2000/60 / EC (Water Framework Directive) and the river basin management plan developed for the potential water body or bodies in consultation with relevant stakeholders. .</t>
  </si>
  <si>
    <t>The investment will fully respect the objectives and measures of the Waste Management Plan of the Czech Republic for the period 2015 - 2024. Acts in the field of waste management, both Act No. 541/2020 Coll., On waste, and Act No. 542/2020 Coll., On end-of-life products, and Act No. 477/2001 Coll., on packaging, contain a number of elements to support prevention. The preparation of charging infrastructure support programs will include defining requirements for future recipients and operators to reduce waste during the construction of charging and filling station infrastructure in accordance with the EU Protocol on Construction Waste and Demolition Waste Management, taking into account best available techniques and facilitating re-use. use and high quality recycling.</t>
  </si>
  <si>
    <t>"It is expected that increasing the number of charging stations will improve the ability and comfort of recharging electric cars and help the penetration of electric cars in the Czech Republic. a number of other measures to support the development of alternative fuels in transport and green transport.
Due to the quieter operation of electric cars, we expect noise reduction, especially in cities. Electromobility will help to fulfill the obligations arising from Directive 2002/49 / EC.
During the implementation of the investment, the surroundings will not be overburdened by noise related to construction work. "</t>
  </si>
  <si>
    <t>In accordance with Directives 2011/92 / EU and 92/43 / EEC, an environmental impact assessment will be carried out, if necessary, in connection with the construction of the charging station infrastructure. The required mitigation measures to reduce soil fragmentation and degradation, in particular green corridors and other interconnection measures, as well as the relevant protected species listed in Annex IV to Directive 92/43 / EEC, shall be ensured.</t>
  </si>
  <si>
    <t>OP TAK</t>
  </si>
  <si>
    <t>Monitoring of the current offer of charging infrastructure on the market, reference projects</t>
  </si>
  <si>
    <t>077 - Alternative fuels infrastructure[19]</t>
  </si>
  <si>
    <t>Opatření se týká výstavby infrastruktury nabíjecích stanic v oblasti náchylné na teplotní stres a variabilitu teplot. Pokud očekávaná životnost majetku překročí 10 let, provede se posouzení klimatického rizika a zranitelnosti, přičemž se použijí klimatické prognózy v rámci celé řady budoucích scénářů, které jsou v souladu s očekávanou životností zařízení. Provede se zejména analýza povodňových rizik a určí se segmenty, ve kterých je třeba zavést zvláštní adaptační řešení.
Při realizaci opatření se bude vyžadovat, aby hospodářské subjekty vypracovali plán na realizaci adaptačních řešení na snížení závažných fyzických klimatických rizik pro infrastrukturu nabíjecích stanic. Povinnost zahrnuje i to, aby adaptační řešení neměly nepříznivý vliv na úsilí o adaptaci ani na úroveň odolnosti vůči fyzickým klimatickým rizikům v případě jiných lidí, přírody, majetku a jiných hospodářských činností a aby byly v souladu s úsilím o adaptaci na místní, odvětvové, regionální nebo celostátní úrovni.</t>
  </si>
  <si>
    <t>Monitoring of the current offer of vehicles on the market</t>
  </si>
  <si>
    <t>The investment contributes to achieving the EU's climate goals (including climate neutrality in 2050) and the Paris Agreement by promoting the purchase of low-emission vehicles.</t>
  </si>
  <si>
    <t>The investment is not directly related to adaptation to climate change, nor does it limit adaptation in its surroundings, it is the purchase of low-emission vehicles, not the related infrastructure.
The investment is a direct adaptation measure, ie. prevents the risk of adverse impacts of the current and expected future climate on people, nature or assets.</t>
  </si>
  <si>
    <t>The investment has no connection with water, as it is the purchase of low-emission vehicles, not the construction of transport infrastructure, the investment has no impact on water consumption.</t>
  </si>
  <si>
    <t>Investment has no relation to the protection of biodiversity and ecosystems, as it is buying low-emission vehicles, not the transport infrastructure.</t>
  </si>
  <si>
    <t>The measure concerns the reduction of emissions from road transport, especially in cities.</t>
  </si>
  <si>
    <t>Measures for waste management are introduced in accordance with the laws in the field of waste management, namely both Act No. 541/2020 Coll., On waste, and Act No. 542/2020 Coll., On end-of-life products, and Act No. 477/2001 Coll., On packaging, both in the use phase (maintenance) and at the end of its service life. For battery-powered personal mobile devices, these measures include the reuse and recycling of batteries and electronics, including important raw materials. We will endeavor to ensure that purchased or operated mobile devices of all types do not contain lead, mercury, hexavalent chromium and cadmium, with the exceptions listed in Annex II to Directive 2000/53 / EC.</t>
  </si>
  <si>
    <t xml:space="preserve">The investment has a positive impact on pollution, in particular it reduces emissions of pollutants other than greenhouse gases and also improves air quality. </t>
  </si>
  <si>
    <t>IROP</t>
  </si>
  <si>
    <t>Monitoring of the current offer of vehicles on the market, IROP reference projects</t>
  </si>
  <si>
    <t xml:space="preserve">074 - Clean urban transport rolling stock[18] </t>
  </si>
  <si>
    <t>Ne</t>
  </si>
  <si>
    <t>11 - 2.5 Building renovation and air protection - 2.5.0 Reforms in the fields of: renovation wave, development of RES, energy communities</t>
  </si>
  <si>
    <t>025bis - Energy efficiency renovation of existing housing stock, demonstration projects and supporting measures compliant with energy efficiency criteria[4]</t>
  </si>
  <si>
    <t>Reforms are of an organizational-technical and legislative nature and, from the point of view of the entire life cycle, do not have the expected significant negative impacts on this environmental area. The reforms meet the 100% climate tag through intervention area 025b.
The "Renovation Wave" reform directly supports the goal of mitigation and is motivated by increasing and accelerating energy savings.
 The reform "Improvement of  the legal, administrative and economic framework for the development of renewable energy sources" directly supports the legal and economic framework for the construction and development of RES (photovoltaics, photothermics) and in the area of ​​residential buildings wider construction of RES, especially on roofs.
The reform "Support for Community Energy" directly supports the development of community solutions for energy efficiency and the use of RES. This reform will lead through the NZÚ2030 program to the development of end-to-end solutions for residential houses (support for the establishment of energy communities, support for RES and repositories compatible with the future development of community energy).</t>
  </si>
  <si>
    <t xml:space="preserve">Reforms are of an organizational-technical and legislative nature and, from the point of view of the entire life cycle, do not have the expected significant negative impacts on this environmental area. The reforms meet the 100% climate tag through intervention area 025b. The reforms are targeted at mitigation and are in line with the activities of the National Energy and Climate Plan as well as the measures of the National Action Plan on Climate Change and do not interfere with the ability of buildings to adapt to climate change. If the reforms, while increasing the objectives and tightening the criteria of the NewGreenSavings 2030 (NGS2030) Programme, will lead to investments in the locality affected by climate change (especially when threatened by floods and the implementation of a common storage for a system of apartment buildings), the relevant investments will be made with a view to minimizing risks in accordance with the normal building permit process (for example, in the form of non-placement in a flood zone, or through additional adaptation measures) and these obligations will be part of the conditions in the program documentation. At the same time, in relevant cases, investment measures in buildings in the housing sector will include, as part of comprehensive measures, investments in the adaptation of these buildings to climate change (eg. green roofs and facades, adaptation measures on land adjacent to buildings).
</t>
  </si>
  <si>
    <t>Reforms are of an organizational-technical and legislative nature and, from the point of view of the entire life cycle, do not have the expected significant negative impacts on this environmental area. Reforms and investments related to them through the NGS 2030 Programme do not pose an increased risk to water resources, water regime or water quality. The reforms do not directly or indirectly negatively affect this environmental area and the relevant measures of the NGS 2030 Programme support efficient water management in the housing sector (where technically and economically appropriate, the use of gray or recycled water will be supported separately or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</si>
  <si>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lead to a significant increase in waste production, nor do they threaten the subsequent material recovery of waste. Reforms will accelerate investment in energy efficiency and the development of renewable energy sources, and indirectly lead to a more efficient use of resources and raw materials. 
In accordance with the conditions of the NZÚ program (especially investments 2.5.1, in relevant cases also 2.5.2, 2.5.3) proper construction and demolition waste management will also be required in accordance with the Methodological Guidelines of the Ministry of the Environment for construction and demolition waste management and for handling it (https://www.mzp.cz/C1257458002F0DC7/cz/metodika_stavebni_odpady/$FILE/OODP-metodicky_navod_SDO-20180904.pdf).  Furthermore, the circularity of projects will be supported through the bonus for the use of recycled materials in projects (support for Environmental Product Declaration) and support for recyclable building materials in projects (in accordance with the list of recyclable building materials according to the amended Decree on Waste Management Details).</t>
  </si>
  <si>
    <t>Reforms are of an organizational-technical and legislative nature and, from the point of view of the entire life cycle, do not have the expected significant negative impacts on this environmental area.Reforms and related investments do not lead to an increase in emissions to air, water or soil and do not lower current environmental standards; on the contrary, investment measures will in some cases have to meet stricter requirements than those in force.
The reforms are focused on the area of ​​renovations, RES and community energy, and their impact on the form of supported investments from the NGS 2030 Programme does not represent a new or increased risk of pollution, on the contrary, it means its reduction. In the Czech Republic, in accordance with EU Directive No. 1999/77 / EC, any use of asbestos has also been prohibited since 1 January 2005.</t>
  </si>
  <si>
    <t>Reforms are of an organizational-technical and legislative nature and, from the point of view of the entire life cycle, do not have the expected significant negative impacts on this environmental area. Reforms and related investments will lead to accelerated investments in energy efficiency and RES development (on the roofs and walls of buildings in the housing sector) and do not pose a risk to protected areas and do not lead to lower environmental standards in the field of nature and landscape protection.
The possible construction of new buildings in protected areas is not given any priority within the program. However, in case that projects for the construction of new residential buildings of a high energy efficiency standard in a protected area (only areas with a low level of protection) should be supported through reforms and changes to the NZÚ program, it will be required in accordance with existing legislation and conditions  also the consent of the nature and landscape protection authority with this construction within the building permit process .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t>
  </si>
  <si>
    <t>State budget funds covered by a specified share for the Ministry of the Environment from Act No. 383/2012 Coll., On the Conditions for Trading in Greenhouse Gas Emission Allowances, as amended.
  Funding from the state budget is expected to amount to CZK 2,350 million in the years 2021-2023 and CZK 4,000 million / year in the period 2024-2030. The total expected share of the state budget for the programming period 2021-2030 is CZK 30,350 million. In the years 2021-2023, funds in the amount of CZK 2,350 million will be used to finance the existing NSA program, but NPO funds will be used for new projects within the NSA 2030, thus avoiding double financing.</t>
  </si>
  <si>
    <t>As part of the preparation of the current New Green Savings Programme (NGS Programme), the Ministry of the Environment relied on an analysis of various methods of allocating revenues from the auction of emission allowances for the period 2013–2020. The setting of the successor program NGS Programme 2030 will be in accordance with the strategy of long-term renovation of the national fund of residential and non-residential buildings, public and private, and the project of Technology Agency of the Czech Republic development on tools to implement the optimal scenario of renovation and adaptation of buildings by 2050.
Specific settings of unit costs of the NGS Programme 2030 is based on an analysis of data from the current NGS Programme for the period 2014–2020, including an analysis of the development of material and labor prices in the monitored period. Detailed information for the Government on the NGS Programme for 2020 will be attached as a basis.
The average cost per application for individual areas of support within the existing NGS Programme for the period 2014-2020 is based on:
- family houses (FH) for renovations 258 thous. CZK/application incl VAT (218,8 thous. CZK without VAT),
- for new houses with very low energy intesity the support is 378 thous. CZK/application incl. VAT (312,4 thous. CZK without VAT)
- the replacement of heating sources 92 thous. CZK/application incl. VAT (77,6 thous. CZK without VAT);
- apartment buildings (AB) for renovations 874 thous. CZK/application incl. VAT (741,2 thous. CZK without VAT),
- for new buildings with very low energy intensity the support is 3 314 thous. CZK/application incl. VAT (2 738,8 thous. CZK without VAT)
- replacement of heating sources 223 thous. CZK/application incl. VAT (188,2 thous. CZK without VAT).
The development of prices of materials and works in the monitored period of 6 years  showed an increase of 15 - 20% depending on the type of measure, on average 15%, ie for the period 2021 -2025 an average increase in costs of 5% can be determined (a mean value from a 4-year period).
Within the NGS Programme 2030 the support rate will be increased to 60% for family houses, and to 50% for apartment buildings.
Based on the results of the data report of the NGS Programme for the period 2014-2020, it is possible to predict for the following period 2020 * -2025 (* including reimbursement of eligible costs from February 2020 within the current NGS Programme, a total of CZK 2 500 million incl. VAT (2 066,12 mil CZK without VAT), ie for FH and AB which include applications for the implementation of energy saving measures, ie insulation and replacement of doors and windows, there are a total of 7 400 applications with an expected energy saving of 1,2 PJ/year) within the intervention area 2.5.1 Renovation and revitalization of buildings for energy savings within the successor programme NGS 2030:
- for energy-efficient renovations in area A (FH) a total of 7 006 measures (allocation 2 277 mil CZK incl. VAT, 1 931 mil. CZK without VAT) with expected energy savings of 1 070 TJ/year;
- new construction with very low energy intensity - area B (FH) - a total of 1 584 measures (allocation 754 mil CZK incl. VAT, 623,1 mil CZK without VAT) with an expected energy savings of 120 TJ/year;
- number of energy-saving renovations in area A (AB) a total of 1 340 measures (allocation 3 144 mil CZK incl. VAT, 2 666 mil CZK without VAT) with expected energy savings of 1 230 TJ/year;
- new construction with very low energy intensity - area B (BD) - a total of 8 measures (allocation 35 mil CZK incl. VAT, 28,9 mil. CZK without VAT) with expected energy savings 16 TJ/year.
- for area C (heating sources) - gas condensing boilers , we assume 17 800 measures (allocation 890 mil CZK incl. VAT, 750,9 mil CZK without VAT) with total energy saving of 384,5 TJ/year.
- for adaptation and mitigation measures (water management, green roofs) we assume allocation 400 mil CZK incl VAT (337,5 mil CZK without VAT).
We assume a total energy savings for the entire intervention area 2.5.1 of a total of 4 021 TJ/year, including a reduction in CO2 emissions by 631 kt/year.
Implementation of all measures within the intervention 2.5.1. will meet the condition of min. 30% savings, specifically we assume 34.2% energy savings.</t>
  </si>
  <si>
    <t xml:space="preserve">the current NGS programme </t>
  </si>
  <si>
    <t>In the previous period, support was provided for similar projects within the New Green Savings Programme - sub-programmes Family houses -FH and Apartment building - AB</t>
  </si>
  <si>
    <t>Integrated Regional Operational Programme - specific objective 2.5 Energy savings in apartment buildings - AB</t>
  </si>
  <si>
    <t xml:space="preserve">The measure is monitored as support for climate change with a coefficient of 100% (intervention area 025 bis) and as such is considered to comply with the DNSH for the relevant target. The condition will be met that the measure meets the criteria of at least an average of 30% energy savings under the renovation programme; Programme expects a significant reduction in CO2 emissions, and the achievement of these minimum average energy savings will be monitored under the programme.
Programme partially consist of support for new building construction. Allocation for this type of support is at max 10%, but current calculations for NGS programme in costing annex already expects only around 6% (618 mil. CZK).
Demand for primary energy sources (PES), defining the energy intensity of investments in a new building that will be supported by the NGS 2030 Programme, will be at least 20% lower than the threshold set for requirements for a building with near zero energy ((NZEB) in national measures implementing Directive 2010/31/EU of the European Parliament and of the Council. Energy performance will be certified using the built-in energy performance certificate and will be required in the implementing regulations for the NGS 2030 Programme. New buildings will be built within the NGS 2030 Programme  only in the housing sector (the same applies to energy renovations), ie they will not be related to mining, storage, transportation or production of fossil fuels.
As part of a wider support programme for the replacement of unsuitable heat sources in the housing sector as part of a wider renovation programme, any sources using solid fossil fuels will not be supported. The replacement of unsuitable heat sources by natural gas condensing boilers will be supported. These will be exclusively condensing gas boilers, which currently have an average life of approximately 12 - 20 years, so their use will not hinder future measures to ensure climate neutrality in 2050. At the same time, the allocation intended to replace unsatisfactory heat sources with natural gas boilers will not (as condition of the Programme) exceed 20% of the total allocation of subcomponent 2.5.1. There also will be a bonus for those who apply to incentivize and support renovation as well. By this bonus we will motivate beneficiaries for complex renovations instead of simple replacement of heating source
All new supported heating installations will have to meet the ecodesign criteria (Directive 2009/125/ EU), so only high-efficiency installations will be supported. Market availability, the economic situation of households and feasibility allow the use of gas boilers with energy label A in the residential sector. Replacement of heating units will be simple and, where relevant, supported in combination with renovation measures based on economic feasibility and absorption capacity. The sub-programme of replacement of unsuitable heat sources of the NGS 2030 Programme  will focus on effective solutions to air quality in regions and cities. In the case of replacements, if technically and economically possible, heat pumps within subcomponent 2.5.2 shall be preferred to gas boilers.
The evaluation of the previous programme (including natural gas) shows a positive impact on reducing greenhouse gas emissions, other polluting emissions and energy consumption. Under the last call of the previous programme (22,000 non-compliant heating units were replaced (of which 57% RES), which reduced greenhouse gas emissions by 134 kt and saved 1.2 PJ of energy. reducing emissions and also with the Czech climate protection policy.
The measure does not significantly undermine the climate change mitigation objective and thus meets the DNSH assessment. 
</t>
  </si>
  <si>
    <t xml:space="preserve">Energy renovations and other measures for residential buildings, including the construction of new residential  houses, which are part of the renovation part of the component and will therefore be subject to support in the NGS 2030 Programme, are adapted to adaptation and do not prevent any other adaptation measures. Promoting the exchange of non-compliant resources for the installation of a new resource has no or negligibly foreseeable impact on the environmental objective related to the direct and primary indirect effects of the measure throughout its life cycle, given its nature, and as such is considered DNSH compatible for the relevant target.
 Floods, droughts and heat waves were identified as physical climatic risks that are significant for the activity and implemented in the programme. These possible increased risks of physical damage (floods, droughts and heat waves) will be addressed within the standard project preparation and consultation with the programme administrator, construction management (mandatory building permit in case of locating the building in the flood zone). Furthermore, as part of comprehensive measures, the NGS 2030 Programme will support direct adaptation measures (eg green roofs and facades, adaptation measures on the adjacent land, use of rainwater and reuse of gray water) as part of energy renovations and new construction in the housing sector.
Implemented adaptation solutions do not adversely affect adaptation efforts or the level of resilience to the physical climatic risks of other people, nature, assets and other economic activities and are in harmony with local, sectoral, regional or national adaptation efforts.
In view of the above measure, it does not significantly harm the objective of adaptation to climate change, and thus meets the DNSH assessment.
</t>
  </si>
  <si>
    <t>The activity supported by the measure (energy renovation in the housing sector as well as resource replacement) has a negligible foreseeable impact on this environmental objective, taking into account the direct and primary indirect effects during the life cycle. No risks of environmental degradation associated with maintaining water quality and water stress are identified, as no water fittings or equipment using water are installed.
Where plumbing fittings are installed in the case of support for the construction of new residential buildings, the product data sheet, building certification or existing product label in the Union in accordance with the technical specifications for the specified use of water for water appliances water consumption. The technical requirements will correspond in reference to the delegated climate taxonomy act.
Impacts from construction, risks of environmental degradation related to maintaining water quality and preventing water stress are minimal, as only residential buildings are supported. It must therefore comply with the requirements of the building permit and be in accordance with the local water management.
Furthermore, in the NGS 2030 Programme, measures aimed at efficient water management, such as the use of rainwater, the use of gray and recycled water, etc., will be supported both independently and as part of comprehensive measures as part of adaptation-mitigation measures.
Given the above measure, it does not significantly harm the objective of sustainable use and protection of water, and thus meets the DNSH assessment.</t>
  </si>
  <si>
    <t xml:space="preserve">Energy reconstruction and new construction supported under the NGS 2030 Programme will meet the following conditions:
Construction and demolition waste generated during energy renovations and the construction of new buildings in the housing sector will mainly be collected and reused in accordance with high standards at national and industrial level and in accordance with the Ministry of the Environment's guidelines for waste generation and demolition (https://www.mzp.cz/C1257458002F0DC7/cz/metodika_stavebni_odpady/$ FILE / OODP-metodicky_navod_SDO-20180904.pdf). Thus at least 70% of the non-hazardous and demolition waste weight generated on the construction site will be prepared for re-use, recycling and other material recovery in accordance with the waste hierarchy and the EU Construction and Demolition Waste Management Protocol. The criteria of the NGS 2030 Programme  will require the use of environmentally friendly products and preferential use of products made from recycled materials.
Reconstruction and new construction projects in the housing sector supported under the NGS 2030 Programme  will support the reuse of materials, in particular with regard to ISO 20887 or other standards for the assessment of this criterion. Buildings will therefore be designed to be more efficient, more adaptable, more flexible and more demountable to allow re-use and recycling. Economic operators providing energy reconstruction and construction of new buildings in the housing sector will reduce the generation of waste in construction and demolition processes in accordance with the EU Protocol on Waste Management and Construction.
In line with the waste recovery hierarchy, the programme will benefit from increased support for environmentally friendly products and products made from recycled materials.
The use of recyclable building materials will be further promoted through non-investment measures.
Produced waste from discarded equipment and old heating units will be primarily used through authorized companies and existing infrastructure (for example, photovoltaics has a take-back system in the Czech Republic), because it consists of, for example, silicon, which is recyclable or other scrap metal that has a market value.
In view of the above measure, it does not significantly harm the objective of the circular economy, waste prevention and recycling, and thus meets the DNSH assessment.
</t>
  </si>
  <si>
    <t xml:space="preserve">One of the main goals of these investment measures is the renovation of buildings, the reduction of polluting emissions and the increase in the energy efficiency of heating units.
Energy reconstructions and new construction supported under the NGS 2030 Programme will meet the following conditions:
- Construction parts and materials used in the Czech Republic for the renovation and new construction of buildings must not contain asbestos or substances of very high concern, which are listed in Annex XIV of Regulation (EC) No 1907/2006 of the European Parliament and of the Council.
- Building components and materials used in the Czech Republic in the reconstruction and new construction of buildings that may come into contact with the occupants of these buildings must emit less than 0.06 mg of formaldehyde per m2 of material or component and less than 0.001 mg of carcinogenic volatile organic compounds and 1B per m³ of material or its components, according to a test performed in accordance with ČSN EN 16516 + A1 (728012) and ISO 16000-3 or other comparable standardized test conditions and methods of determination.
- If a new building is located in a potentially contaminated site (brownfield), the site will first be tested for potential contaminants, for example using ISO 18400525.
- The conditions for supporting these investments will include the implementation of measures to reduce noise, dust and pollutant emissions during construction.  
At the same time, the allocation intended to replace unsatisfactory heat sources with natural gas boilers shall not exceed 20% of the total allocation of subcomponent 2.5.1.   There aslo will be a bonus for those who apply to incentivize and support renovation as well. By this bonus we will motivate beneficiaries for complex renovations instead of simple replacement of heating source. In view of the above measure, it does not significantly harm the objective of reducing emissions to air, water and soil, thus meeting the DNSH assessment.
</t>
  </si>
  <si>
    <t xml:space="preserve">Investments (renovation and replacement of resources) do not have the expected significant negative impacts on this environmental area from the point of view of the whole life cycle, because the investments to be supported here have a negligible and completely predictable impact on this environmental goal, taking into account direct and primary indirect effects during the whole life cycle. On the contrary, these investments will lead to increased energy efficiency and, in combination with activities 2.5.2, to the development of RES (only on roofs and walls of buildings in the housing sector) and do not pose a risk to protected areas and do not lead to lower environmental standards in nature and landscape.
The possible construction of new buildings in protected areas is not given any priority within the programme. However, in the event that, through reforms and changes to the NGS Programme, projects to build new housing buildings of a high energy efficiency standard in a biodiversity-sensitive area (low-protection areas only) or in its vicinity (including a network of protected areas) should be supported. Natura 2000, UNESCO World Heritage Sites and key biodiversity and other protected areas), in accordance with existing legislation and conditions, the building permit will also require the consent of the nature and landscape protection authority with this construction.
The support will ensure general protection of birds in a sense of § 5a and § 5b of Act No. 114/1992 Coll., On nature and landscape protection (including restrictions for renovations during the nesting season), special protection of birds according to the Decree of the Ministry of the Environment of the Czech Republic, no. 395/1992 Coll., Which implements some provisions of Act No. 114/1992 Coll. (swift – Apus apus, bats - Microchiroptera, etc.) and special protection of other species that may be affected by these investments.  We thus comply with the Environmental Impact Assessment Directive and, for sites/operations located in or near biodiversity-sensitive areas, Articles 6(3) and 12 of the Habitats Directive, and Article 5 of the Birds Directive
</t>
  </si>
  <si>
    <t xml:space="preserve">Operational Programme Environment - support will be provided to support exchanges of stationary sources of pollution in households with a focus on the sector of socially disadvantaged households, in the form of a subsidy of up to 100% of eligible expenses. The target group of the New Green Savings Programme will be beneficiaries not belonging to the group supported by the OPE, which will avoid double funding. Financing of socially weak groups of beneficiaries in the New Green Savings Programme will be included after the resources of the OPE are exhausted. </t>
  </si>
  <si>
    <t>The calculation of costs for one replacement of a stationary combustion source is based on current experience from the 3rd call SC2.1 Operational programmme Environement, which is the only structure of newly acquired boilers comparable to the planned programme and on use of data from NGS Programme 2014 - 2020. RES settings (PVS, PTS) in NGS Programme 2030 will be in line with the National Plan for Energy and Climate, which sets targets for RES. The specific setting of unit costs of the NGS 2030 Programme is based on the analysis of data from the current NGS Programme for the period 2014 - 2020, incl. analysis of the development of material and labor prices in the observed period. Detailed information for the government on the NGS Programme for 2020 will be attached as a basis. The expected distribution of the CZK 8.5 billion allocation is as follows: reimbursement of eligible costs from February 2020 within the current NGS Programme, a total of 1 516 mil CZK incl VAT (1 275,9 mil CZK without VAT) for RES, which is 14 210 measures with expected energy savings 186 TJ/year and reduction in emissions 91 kt/year; allocation 2 500 mil CZK incl. VAT (2 102,6 mil CZK without VAT) for socially weaker groups with a 95% support rate of eligible costs (30% heat pumps and 70% biomass boilers, average unit costs per application were set for a heat pump 217 thous. CZK incl VAT(182,2 thous. CZK without VAT) and for biomass boilers  129 thous.CZK incl. VAT (108,8 thous. CZK without VAT)); allocation 1 890 mil CZK incl VAT (1 657,3 mil CZK without VAT) with standard support rate (up to 60% of eligible costs) according to the conditions of NGS 2030 (60% heat pumps and 40% biomass boilers ) for separate replacements or as a part of complex renovation; and 2 590 mil CZK incl. VAT (2 174 mil CZK without VAT) with standard support rate (up to 60% of eligible costs) according to NGS 2030 for PVS and PTS. The average costs per measure for PVS and PTS were determined as follows: FH/PTS - 90 thous. CZK incl VAT (75,5 thous. CZK without VAT); PVS/FH without batteries - 120 thous. CZK incl. VAT (100,7 thous. CZK without VAT), PVS/FH with batteries - 200 thous. CZK incl. VAT (167,9 thous. CZK without VAT); PTS/AB - 400 thous. CZK incl. VAT (335,8 thous. CZK without VAT), PVS/AB - 600 thous. CZK incl. VAT (503,7 thous. CZK without VAT). 
A total of 17 890 biomass boilers and heat pumps (14 260 biomass boilers and 3630 heat pumps) are expected to be replaced from the allocation of 2 500 mil CZK for socially weaker groups of the population. Expected energy savings are 360 TJ/year and reductuin of CO2 emissions 118 kt/year. 
A total of 19 250 biomass boilers and heat pumps (10 150 biomass boilers and 9 100 heat pumps) are expected to be replaced using the allocation of 1 890 mil CZK according to the standard rate of support. Assumed energy savings are 590 TJ/year and reduction of CO2 emissions 116 kt/year. 
A total of 24 109 photovoltaic and photothermic systems are expected to be replaced at FH and AB using the allocation 2 590 mil CZK according to the standard level of support (FH - PVS: 3 911 applications without accumulation in batteries, 16 130 applications with accumulation in batteries, FH -PTS : 3 348 applications; AB PVS: 480 applications, AB - PTS: 240 applications). Assumed reduction on CO2 emissions is 130 kt/year.
A total of 75 459 replacements of RES and new instalations of RES are expected in 2.5.2, generating energy savings of 1 132 TJ/year and a reduction in CO2 emissions of 450 kt/year.</t>
  </si>
  <si>
    <t>the current NGS programme and boiler subsidies (SC2.1) of the OPE</t>
  </si>
  <si>
    <t xml:space="preserve">In the previous period, support was provided for similar projects within the New Green Savings Programme - sub-programmes Family houses - FH and Apartment building - AB, support area C </t>
  </si>
  <si>
    <t>Operational Program Environment, specific objective 2.1 To reduce emissions from local heating of households participating in the exposure of the population to above-limit concentrations of pollutants</t>
  </si>
  <si>
    <t xml:space="preserve">032 - Other renewable energy (including geothermal energy) </t>
  </si>
  <si>
    <t xml:space="preserve">This investment will support stand-alone installations of photovoltaic and photothermal systems in residential buildings, replacement of obsolete heating sources with heat pump installations  and high-efficiency biomass boilers in residential buildings, and stand-alone heat pump installations. The measure directly supports the mitigation target and meets the 100% climate tag through intervention areas 29 (photovoltaics and photothermal systems), 30bis (biomass boilers) and 32 (heat pumps). Supported domestic biomass boilers shall meet the condition of at least 80% greenhouse gas savings from the use of biomass in relation to the greenhouse gas savings methodology and the reference fossil fuels set out in Annex VI to Directive (EU) 2018/2001.
The measure has no or negligibly foreseeable impact on this environmental objective related to the direct and primary indirect effects of the measure throughout its life cycle, given its nature, and as such is considered compatible with the DNSH for the objective. Investments associated with the installation of these facilities for the use of energy from renewable sources in the housing sector meet the DNSH criteria. </t>
  </si>
  <si>
    <t>This investment will support stand-alone installations of photovoltaic and photothermal systems in residential buildings, replacement of obsolete heating sources with heat pump installations  and high-efficiency biomass boilers in residential buildings, and stand-alone heat pump installations.  The measure has no or negligibly foreseeable impact on the environmental objective related to the direct and primary indirect effects of the measure throughout its life cycle, given its nature, and as such is considered compatible with the DNSH for that objective.  Investments associated with the use of these RESs in the housing sector meet the DNSH criterion for adaptation, its nature is a modern facility that is adapted to current climatic conditions and does not prevent any other adaptation measures.  Any increased risks of physical damage (especially floods, droughts and heat waves) will be addressed as part of standard project preparation and consultation with the program administrator, construction management and support for other adaptation measures supported by the NGS 2030 Programme (2.5.1) as part of comprehensive measures (eg green roofs and facades, adaptation measures on the building adjacent to the building, use of rainwater and reuse of gray water).</t>
  </si>
  <si>
    <t xml:space="preserve">This investment will support stand-alone installations of photovoltaic and photothermal systems in residential buildings, replacement of obsolete heating sources with heat pump installations  and high-efficiency biomass boilers in residential buildings, and stand-alone heat pump installations.  The action supported by the measure has a negligible foreseeable impact on this environmental objective, taking into account the direct and primary indirect effects during the life cycle.  No risks of environmental degradation associated with maintaining water quality and water regime are identified. As part of the investment, no water fittings or equipment using water will be installed.  On the contrary, in relevant cases, effective water management (use of rainwater, reuse of gray water, etc.) will be supported within the framework of comprehensive measures. </t>
  </si>
  <si>
    <t xml:space="preserve">In the frame of this investment will support separate installations of photovoltaic and photothermal systems in residential buildings, the replacement of unsuitable sources for the installation of heat pumps or biomass boilers and separate installations of heat pumps in residential buildings. The measure has no or negligibly foreseeable impact on the environmental objective related to the direct and primary indirect effects of the measure throughout its life cycle.
Produced waste from discarded equipment and old heating units will be primarily used through authorized companies and existing infrastructure (for example, photovoltaics has a take-back system in the Czech Republic), because it consists of, for example, silicon, which is recyclable or other scrap metal that has a market value. Any generated construction and demolition waste will be treated in accordance with the Methodological Guidelines of the Ministry of the Environment for the management of construction and demolition waste and for their management (https://www.mzp.cz/C1257458002F0DC7/cz/metodika_stavebni_odpady/$FILE/OODP-metodicky_navod_SDO -20180904.pdf). New equipment will be supported, which already has a high recyclability, is repairable and is designed for long life.
</t>
  </si>
  <si>
    <t xml:space="preserve">The main goal of the investment aimed at replacing unsuitable heat sources in households is to reduce pollutant emissions and increase the energy efficiency of heating units. The measure is not expected to lead to an increase (let alone significant) of pollutant emissions into the air, water or soil, because especially the replacement of coal heating systems will lead to a significant reduction of pollutant emissions into the air and subsequent improvement of public health (in the Czech Republic exist many areas where EU air quality standards set by Directive 2008/50/EU are or are likely to be exceeded).
The replacement of non-compliant heating units in the housing sector is a key measure both for achieving the national emission reduction targets under EU Directive 2016/2284 and for ensuring compliance with air quality standards. For these reasons, the replacement of heating units in households is included in the relevant air quality plans and the National Air Pollution Control Programme.
Reducing air emissions also has a positive impact on water quality, especially in areas where benzo (a) pyrene limits are exceeded. The replacement of unsuitable heat sources in households as a measure to reduce its emissions into the air is therefore included in the relevant strategic documents dealing with water protection.
Emissions from biomass boilers (label A + / A ++) are significantly lower than for replaced non-compliant heating units, which burn mainly solid fossil fuels.
When replacing, if technically and economically possible, heat pumps will be preferred to biomass boilers. Milestone in component 2.3 ensures analysis and plan for sustainable sourcing and use of biomass from perspective of LULUCF, air quality and biodiversity.
In view of the above, it can be concluded that the measure does not significantly harm the objective of reducing emissions of pollutants into air, water or soil, and thus meets the DNSH assessment. 
</t>
  </si>
  <si>
    <t xml:space="preserve">The support of biomass boilers will be in line with duties ensuing from art. 29 of the Directive (EU) 2018/2001 on the promotion of the use of energy from renewable sources. The impact of biomass use on the LULCF sinks tohgether with evaluation of impacts of biomass production and use on biodiversity and air quality will be included in the update of the National Energy and Climate Plan (specifics in Milestone in component 2.3). 
Investments in the use of these RESs in the housing sector do not have a primary impact on biodiversity or land use and coverage. This investment will support the separate installation of photovoltaic and photothermal systems in residential buildings and the installation of heat pumps in residential buildings. Another supported area - domestic heating with efficient biomass heating units (A + or higher) does not put pressure on biodiversity or biomass supply. The analysis and plan of the use and extraction of biomass is included in milestone of the component 2.3. As part of the support for the replacement of unsuitable heat sources, the replacement of these sources for biomass boilers will also be supported. When replacing, heat pumps will be preferred to biomass boilers, but their use will not always be technically and / or economically possible.
Evaluation of possible impacts of the programme on biodiversity due to increased biomass consumption, is prepared for the exchange programme of non-compliant solid fuel boilers, which is proposed under investments 2.5.1 (natural gas boilers) and 2.5.2 (biomass boilers and heat pumps) . Based on the data collected under the Operational Programme Environment (Objective 2.1), specifically since the 3rd call of this Programme, which is the structure of supported heat sources most similar to the proposed programme, it is assumed that replacing one obsolete boiler for a biomass boiler would increase biomass consumption by about 59 GJ / year, replacement with a heat pump would reduce biomass consumption by about 22 GJ / year and replacement with a natural gas boiler would reduce biomass consumption by about 34 GJ / year. Taking into account the expected structure of supported new heat sources within activities 2.5.1 and 2.5.2, increase in total biomass consumption by 0.2 PJ / year is expected. If we start from the pessimistic scenario, where 75% of the boilers in activity 2.5.2 would be biomass boilers (and only 25% heat pumps), the total biomass consumption would increase by approximately 0.9 PJ / year. However, this scenario is considered very unrealistic, because the ratio of biomass and heat pumps in the 3rd call of the OPE is more than 1: 2. At present, the total consumption of biomass in the household heating sector is around 87 PJ / year. It can therefore be concluded that under the assumptions used for the assessment of the proposed activities of obsolete boiler replacement according to 2.5.1 and 2.5.2, the total biomass consumption would increase by about 0.23 % of the total biomass consumption in the household heating sector (NFR 1.A.4.b ). Under a very pessimistic and unrealistic scenario with a high share of biomass boilers, the increase in biomass consumption would be around 1% of current household consumption.
Replacing unsuitable heat sources, partly also with biomass boilers, will therefore have virtually no negative impact on terrestrial ecosystems and biodiversity due to increased biomass consumption. This fulfills the DNSH assessment for biodiversity as well.
Possible installations of the mentioned outdoor RES in the housing sector in protected areas will not be given any priority within the program. However, in the event that support is provided for the installation of those RESs in residential buildings in or near biodiversity-sensitive areas (only low-protection areas) (including the Natura 2000 network of protected areas, UNESCO World Heritage Sites and key biodiversity and other protected areas), the consent of the nature and landscape protection authority will also be required in accordance with existing legislation and conditions.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no. 395/1992 Coll., Which implements some provisions of Act No. 114/1992 Coll. (swift – Apus apus, bats - Microchiroptera, etc.) and special protection for other species that may be affected by the investment. </t>
  </si>
  <si>
    <t xml:space="preserve">Expected state budget funds in the amount of CZK 300 million / year within the programme of the Ministry of Industry and Trade EFEKT. These funds are part of the determined share of the Ministry of Industry and Trade from Act No. 383/2012 Coll., On the Conditions for Trading in Greenhouse Gas Emission Allowances, as amended. For the period 2021-2025, the total amount is CZK 1,500 million from the EFEKT programme. Within the framework of the National Environment Program, support in the amount of CZK 110 million will be provided in the years 2020 - 2023 from the SEF funds for the financing of environmental education, upbringing and enlightenment. The setting of supported activities within the intervention 2.5.3 will be complementary to the setting within the NPE and the same expenditures will always be financed from only one programme.  </t>
  </si>
  <si>
    <t xml:space="preserve">The specific setting of unit costs of this component is based on the analysis of data from the current EFEKT programme for the period 2017-2020 and the analysis of data on existing support for environmental education centers under the National Environment Programme – NEP in the period 2018-2020 as well as non-investment support for community energy. The specific setting of unit costs for the area of community energy is based on the ongoing results of the currently solved pilot methodological project of community energy Opavsko, the solver of which is the National Network of Local Action Groups - NN LAG and the relevant local LAG. Costs on request for the main non-investment measures of component 2.5 according to the existing EFEKT and NEP and from the pilot project Opavsko:
1/pre-project preparation:
- support for the 1st phase (basic initial assessment)
o on average 3 750 CZK incl VAT (3 099 CZK without VAT) per assessment for one family house (average support rate 80%), absorption capacity up to approx. 10 000 of assessments/year, in component we assume to support 3 000 of assessments/year, that is 36 mil CZK incl. VAT (29,75 mil CZK without VAT) in 2022 - 2025
o on average 8 thous. CZK incl. VAT (6 611 CZK without VAT) per assessment for one aparment building (average support rate 75%), absorption capacity up to approx. 3 000 of assessments/year, in component we assume to support 1 000 of assessments/year, that is 24 mil CZK incl. VAT (19,83 mil CZK without VAT) in 2022 - 2025
- for the 2nd phase (introductory feasibility study with the principles of good practice)
o on average 20 thous. CZK incl. VAT (16 529 CZK without VAT) per study per one family house (average support rate 60%), absorption capacity up to approx. 5 000 of studies/year, in component we assume to support 900 of studies/year, that is 43,2 mil CZK incl. VAT (35,7 mil CZK without VAT) in 2022 - 2025,
o on average 34 thous. CZK incl. VAT (28,1 thous CZK without VAT) per study per apartment building (average support rate 60%), absorption capacity up to approx. 1 000 of studies/year, in component we assume to support 300 of studies/year, that is 24,48 mil CZK incl. VAT (20,23 mil CZK without VAT) in 2022 - 2025,
Furthermore, within the pre-project preparation in the years 2022 - 2023, an information awareness campaign will be implemented aimed at potential applicants for support of pre-project preparation about the possibility of supporting initial feasibility studies and benefits of these studies, with a total cost of CZK 10 million incl. VAT (8,26 mil CZK without VAT).
In addition, in the period 2022 - 2023, training of pre-project preparers will be carried out focusing on the correct procedures for processing basic input assessments and initial feasibility studies, in the range of 4 trainings per year so that all potential developers can be trained. The total costs to support these trainings are estimated at CZK 2,32 million invcl. VAT (1,92 mil CZK without VAT).
The total requirement for NPOs to support pre-project preparation therefore amounts to CZK 140 million incl. VAT (115,7 mil CZK without VAT).
 2/ Professional advice (support for the activities of energy advisory, consulting and information centers) -  EKIS center:
- average annual support 200 thous. CZK incl. VAT (165,3 thous CZK without VAT) per year per center, the upper limit of support per one EKIS 500 thous. CZK / year incl. VAT (413,3 thous. CZK without VAT) – annual support from RRF is assumed to be 10 mil CZK incl. VAT (8,26 mil CZK without VAT).
3/ Vocational education (training of employees of implementation companies in the form of seminars, etc.) professional training, etc .:
- average support for a one event 60 thous. CZK incl. VAT (49,6 thous. CZK without VAT), it si assumed to support 100 events/year that is annual support from RRF 6 mil CZK incl VAT (4,95 mil CZK without VAT), the total support in 2022-2025 is 24 mil CZK incl. VAT (19,83 mil CZK without VAT)
4/ Awareness, education of children, youth and other non-professional public in the field of energy saving, use of RES, climate change, adaptation to climate change, etc.
- The support will be implemented through the existing network of environmental education centers.
- The average support for the activities of one center in these areas is 400 thousand. CZK / year, incl. VAT (330,6 thous. CZK without VAT), a total of 90 centers are expected to be supported, ie the annual cost of support from NPOs is CZK 36 million incl. VAT (29,75 mil CZK without VAT), in total. in the period 2022 - 2025 144 million CZK incl VAT (119 mil CZK without VAT).
- The activities of ecological education centers will also require regular and repeated training of their employees in the field of energy savings, use of RES, etc. in the entire period 2022 - 2025, for which CZK 6 million inců VAT (4,96 mil CZK without VAT) is set aside.
- The total support from the NPO for this area is therefore expected to be CZK 150 million incl VAT (124 mil CZK without VAT).
5/ Creating energy communities (support for the establishment of energy communities)
- The creation of energy communities requires the processing of a number of background analytical materials and the work of a manager who will ensure the necessary coordination, processing and submission of applications related to permitting processes, etc.
- The average support for the preparation of one energy community is CZK 1 million / year incl. VAT (826,5 thous CZK without VAT), the period of EC preparation (from the origin of the EC idea to the start of full operation of the EC with full energy production) is 2-3 years.
- Within the NPO, support for the establishment of about 40 energy communities is expected in the period 2022 - 2025, which requires the allocation of CZK 120 million incl VAT (99,17 mil CZK without VAT).
6/ Other activities
It is mainly about:
- development, operation and updating of a comprehensive information system on energy saving opportunities,
- symposia, seminars, discussion forums, publications, information and other similar activities for the public,
- information and similar activities for applicants.
Those activities are assumed to cost CZK 26 million incl. VAT (21,5 mil CZK without VAT). </t>
  </si>
  <si>
    <t>the existing EFEKT programme, support for ecological centers from the NEP</t>
  </si>
  <si>
    <t xml:space="preserve">In the previous period, support was provided for similar projects within the programme of the Ministry of Industry and Trade - EFEKT, when in the years 2017-2020 support in the amount of CZK 175 million was provided. Additional funds in the amount of CZK 65 million were provided to the national network of environmental education and awareness from the SEF funds within the framework of the National Environment Programme. </t>
  </si>
  <si>
    <t>143 - Reinforcement of the capacity of Member State authorities, beneficiaries and relevant partners</t>
  </si>
  <si>
    <t xml:space="preserve">By their nature, non-investment measures cannot have direct negative impacts on this environmental area. Due to their nature, the measures have a 0% climate tag through intervention area 143.  
Measures aimed at project preparation will increase the technical level, overall efficiency as well as the availability of energy renovations and the use of RES in the housing sector.  
Measures aimed at counseling, information, education, training and awareness will increase the awareness of professionals and the general public, including the young generation, about energy savings, the use of RES, etc. and thus contribute to the development of these areas.  All supported measures will thus indirectly contribute to reducing greenhouse gas emissions. 
Measures related to community energy (support for the creation of energy communities) will support the development of community energy and thus enable a firm anchoring of this new, but very important and necessary energy sector in the conditions of the Czech Republic. At the same time, community energy will be built on increasing energy efficiency, the use of RES and decentralization, so it will contribute to reducing greenhouse gas emissions. </t>
  </si>
  <si>
    <t xml:space="preserve">By their nature, non-investment measures cannot have direct negative impacts on this environmental area. Due to their nature, the measures have a 0% climate tag through intervention area 143.  On the contrary, part of the investments following the pre-project preparation will be, in relevant cases, also adaptation measures on residential buildings such as green roofs and facades, adaptation on plots adjacent to the building, etc. 
Measures aimed at counseling, information, education, training and awareness raising will increase the awareness of the public, including the young generation, about the possibilities of adapting buildings in particular to climate change. All supported measures will thus indirectly contribute to adaptation to climate change. </t>
  </si>
  <si>
    <t xml:space="preserve">By their nature, non-investment measures cannot have direct negative impacts on this environmental area. On the contrary, investments related to pre-project preparation will, where relevant, also include measures for efficient water management and the use of gray water in residential buildings.  
Measures aimed at counseling, information, education, training and awareness will increase public awareness, including the young generation, about the possibilities of efficient water management, etc. All supported measures will thus indirectly contribute to the sustainable use and protection of water resources. </t>
  </si>
  <si>
    <t xml:space="preserve">By their nature, non-investment measures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including the young generation, of the circular economy, including waste prevention and recycling. All supported measures will thus indirectly contribute to the development of the circular economy, including waste prevention and recycling. </t>
  </si>
  <si>
    <t xml:space="preserve">By their nature, non-investment measures cannot have direct negative impacts on this environmental area.
Measures aimed at project preparation will increase the technical level, overall efficiency and also the availability of energy renovations leading to energy savings and the use of RES in the housing sector. Subsequent investments also do not represent a new or increased risk of pollution, on the contrary, they mean its reduction. In the Czech Republic, in accordance with EU Directive No. 1999/77 / EC, any use of asbestos has been prohibited since 1 January 2005.  
Measures aimed at counseling, information, education, training and awareness will increase the awareness of professionals and the general public, including the young generation, about energy savings, the use of RES, etc. and thus contribute to the development of these areas.  All supported measures will thus indirectly contribute to the prevention and reduction of air, water or soil pollution. 
Measures related to community energy (support for the creation of energy communities) will support the development of community energy and thus enable a firm anchoring of this new, but very important and necessary energy sector in the conditions of the Czech Republic. At the same time, community energy will be built on increasing energy efficiency, the use of RES and decentralization, so it will contribute to the prevention and reduction of air, water or soil pollution. 
</t>
  </si>
  <si>
    <t xml:space="preserve">By their nature, non-investment measures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he possible construction of new buildings in protected areas is not given any priority within the program. However, in case that projects for the construction of new residential buildings of a high energy efficiency standard in a protected area (only areas with a low level of protection) should be supported through reforms and changes to the NZÚ program, it will be required in accordance with existing legislation and conditions  also the consent of the nature and landscape protection authority with this construction within the building permit process .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including for the younger generation, of the context of the protection and restoration of biodiversity and ecosystems. The supported measures will thus indirectly contribute to the protection and restoration of biodiversity and ecosystems. 
 </t>
  </si>
  <si>
    <t>Projects financed from NPO, there is co-financing from the own resources of state enterprises basin, Forests of the Czech Republic and municipalities. Projects beyond the financing of NPO are funded from the national budget and own resources of state enterprises basin, Forests of the Czech Republic and municipalities.</t>
  </si>
  <si>
    <t>04.2 - Agriculture, forestry, fishing and hunting</t>
  </si>
  <si>
    <t>Rules on the provision of subsidies, the URS price list (www.urs.cz - production of certified price lists of construction works in cooperation with the Czech Statistical Office), the rule of Public Procurement Act.</t>
  </si>
  <si>
    <t>Program rules 129 360</t>
  </si>
  <si>
    <t>Table of realized actions of program 129 120;
Table of realized actions of program 129 260; 
Information on projects available in CEDR's central databases, DOTinfo, program 129 120 co-financed by an EIB loan</t>
  </si>
  <si>
    <t>National programs 129 120 and 129 260</t>
  </si>
  <si>
    <t>040 - Water management and water resource conservation (including river basin management, specific climate change adaptation measures, reuse, leakage reduction)</t>
  </si>
  <si>
    <t>Retention measures contribute to water retention in the landscape.
Flood protection structures do not emit any significant pollutants or greenhouse gases during their term of office (the emission occurs only during construction due to the operation of mechanization. Here, the situation is addressed with biodegradable hydraulic oils or biodiesel).</t>
  </si>
  <si>
    <t>No pollution is produced during the implementation of the measure. Construction materials, for example hydraulic concrete, gravel, aggregate or wood, are certified by the manufacturer and laboratory tested. This guarantees the required properties of the materials and also that it does not have a negative impact on the environment.</t>
  </si>
  <si>
    <t>Water reservoir-related measures within this initiative help to create or secure water resources for human needs and for flora and fauna associated with aquatic habitats. Water accumulated in reservoirs ensures the sustainability of flows under the reservoir in times of drought, allows survival of water-bound ecosystems in streams that would otherwise dry up.
A key element for the adaptation of flood protection measures to climate change is the estimation of the development of the precipitation regime in terms of total and changes in time distribution and intensity. However, in the current knowledge, the outputs of climate models are very uncertain in these parameters and the principle of deep uncertainty is avoided. Statistical analyzes of historical series of peak flows are used to assess flood risks. The technical solution should therefore prefer structures that allow, in the event of a change in conditions in the future, an additional possibility of increase in their effect at an acceptable cost. In the case of flash floods, a network of so-called critical points was established throughout the Czech Republic, where these phenomena can occur. These localities are one of the input elements of regional planning or landconsolidation.</t>
  </si>
  <si>
    <t>Flood protection measures do not have a negative impact on the sustainability and protection of water resources. Every project is a subject to a building permit. A competent authority cannot will issue a permit to a project, which would cause deterioration of a water body or prevent reaching the good status of a water body. When issuing building permits, the requirements of nature protection authorities are respected.</t>
  </si>
  <si>
    <t>Possibility of using concrete crumb from demolished structures for the backfilling of technical roads within the construction and construction site, the possibility of reusing eg aggregates from the original fortifications, which can be used after cleaning again, possible reuse of excavated soil after its technological treatment.</t>
  </si>
  <si>
    <t>Flood protection measures include elements ensuring the protection and conservation of the biodiversity of biotic communities associated with aquatic habitats. It involves deployment of boulders in streams and creation of ponds in the riverbed, which serve as shelters for fish and aquatic animals, as well as fish and otter passes. When modifying the banks, hiding places for birds are created.
These measures are part of the project documentation, or as a condition of implementation are ordered by the relevant nature protection authorities in the permitting process of administrative proceedings. For example, the migration permeability of transverse objects in the flow is regulated by the legislation of the Czech Republic.</t>
  </si>
  <si>
    <t xml:space="preserve">Rules on the provision of subsidies, the URS price list (www.urs.cz - production of certified price lists of construction works in cooperation with the Czech Statistical Office), the rule of Public Procurement Act.
</t>
  </si>
  <si>
    <t>Program rules 129 290</t>
  </si>
  <si>
    <t>Table of realized actions; Information on projects available in the central databases of CEDR, DOTinfo</t>
  </si>
  <si>
    <t>National program 129 290</t>
  </si>
  <si>
    <t>Measures under this initiative increase water retention in the landscape, which has a positive effect on groundwater levels and a positive effect on the microclimate of the site. The aquifer generated positively affects the groundwater level of the site and improves the microclimate. It creates opportunities for life for many other organisms, insects, birds, invertebrates and vertebrates. Consideration is given to building littoral zones within the water table, which serve not only to develop flora but also fauna. Bird nesting occurs, provides animal shelter from predators, provides living conditions for insects.</t>
  </si>
  <si>
    <t>Measures under this initiative make it possible to better adapt to the consequences of climate change. They increase water retention in the landscape and improve the resilience of watercourses during floods. During periods of frequent drought, the accumulated water makes it possible to ensure the so-called minimum residual flow under the water reservoir, thanks to which it is possible to ensure the survival of water-bound organisms that would otherwise be doomed. The creation of new water bodies makes a significant positive contribution to the development and maintenance of biodiversity in the area.</t>
  </si>
  <si>
    <t>During periods of frequent drought, the accumulated water makes it possible to ensure the so-called minimum residual flow under the water reservoir, thanks to which it is possible to ensure the survival of water-bound organisms that would otherwise be doomed. The creation of new water bodies makes a significant positive contribution to the development and maintenance of biodiversity in the area.</t>
  </si>
  <si>
    <t xml:space="preserve"> Investments from perspective of its full life-cycle do not have the expected significant negative impacts on this environmental area and are in line with this DNSH criterion.
During construction work, the generated construction and demolition waste will be mainly collected and reused.</t>
  </si>
  <si>
    <t>A wide ecosystem (including aquatic animals, birds, wildlife, microorganisms) is tied to the accumulated water in the landscape. The measures within this initiative significantly enhance the survival of animals in times of drought and increase biodiversity in the landscape. As part of the implementation of measures against drought, the mesure will not touch natural sites in protected areas, etc. And if so, then with the consent of the relevant authority and the Protected Area Administration / National Park Administration.</t>
  </si>
  <si>
    <t>Measures under this initiative increase water retention in the landscape, which has a positive effect on the groundwater level and positively affects the microclimate in the locality.Measures under this initiative increase water retention in the landscape, which has a positive effect on the groundwater level and positively affects the microclimate in the locality. The created water surface positively affects the groundwater level in the given locality and improves the microclimate. It creates opportunities for the lives of many other organisms, insects, birds, invertebrates and vertebrates. Care is taken to build littoral zones within the water level, which serve not only to develop flora, but also fauna. Birds nest, provide shelter for predators, and provide living conditions for insects.</t>
  </si>
  <si>
    <t>Measures under this initiative make it possible to better adapt to the consequences of climate change. They increase water retention in the landscape and improve the resilience of watercourses during floods. The creation of new water bodies makes a significant positive contribution to the development and maintenance of biodiversity in the area.</t>
  </si>
  <si>
    <t>500 per year</t>
  </si>
  <si>
    <t xml:space="preserve">Rural Development Programme - Complementarity with the NPO will be ensured through separate costs based on project types (more technical projects will be implemented from the RDPs). For the implementation of individual projects, only one source of funding will always be secured.
</t>
  </si>
  <si>
    <t>1500 per year</t>
  </si>
  <si>
    <t>National budget - complementarity with NPO will be ensured through separate costs based on the types of individual projects (from the demanding budget, projects of necessary access to land - field roads and other projects of a more technical nature will be implemented). For the implementation of individual projects, funding will always be provided from only one source.</t>
  </si>
  <si>
    <t>05.4 - Protection of biodiversity and landscape</t>
  </si>
  <si>
    <t>Historical experience, URS price lists, public contract</t>
  </si>
  <si>
    <t>RDP drawing rules 4.3.1</t>
  </si>
  <si>
    <t>historical experience - Annex "EN - RRF - financing_SPÚ; IS State Land Office</t>
  </si>
  <si>
    <t>RDP (4.3.1)</t>
  </si>
  <si>
    <t>050 - Nature and biodiversity protection, natural heritage and resources, green and blue infrastructure</t>
  </si>
  <si>
    <t>Not relevant, LC primarily includes adaptation measures such as the implementation of green infrastructure (biocentres, biocorridors and interaction elements), pools, wetlands, reviltalization of watercourses, storage reservoirs, ditches, infiltration contour furrow, borders, grass strips and other retardation elements. Via LC significant emissions are not produced, because named measures are rather decreasing level of  emissions.</t>
  </si>
  <si>
    <t>The investment has no active connection with the circular economy. Only for measures such as small storage reservoirs or solutions for the necessary fortifications, such as ditches, etc., materials such as concrete, steel and others will be used and consumed. However, this equivalence outweighs the overall benefits of these measures (limited range). The nature of planned measures does not allow the use of recycled materials. The measures will not lead to significant inefficiencies in the use of resources not to increase the generation of waste.</t>
  </si>
  <si>
    <t>By implementing complex of measures described before, water, land and air quality will be improved. Only for measures where the soil is covered out during the implementation of measures (such as pools, wetlands, reviltalization of watercourses, storage reservoirs, ditches) the run off conditions and quality of water can be impair for a short time until stabilization occurs again. No negative impact is expected.</t>
  </si>
  <si>
    <t>Not relevant, LC primarily includes adaptation measures such as the implementation of green infrastructure (biocentres, biocorridors and interaction elements), pools, wetlands, reviltalization of watercourses, storage reservoirs, ditches, infiltration contour furrow, borders, grass strips and other retardation elements. Via LC significant emissions are not produced, because named measures are rather decreasing level of  emissions.By implementing complex of measures described above, LC will contributes to improving sustainable rural areas and nature.
The national legislation has been amended so that it is possible to implement measures with a larger territorial overlap (several cadastral areas at once) and so that land can be purchased more efficiently for the implementation of the proposed measures.
The methodologies for land readjustment are also adjusted so that the proposed measures will be dimensioned for future climatic conditions.</t>
  </si>
  <si>
    <t>LC is supportive for sustainable landscape, rural areas and water resources protection in both qualitative and quantitative manner.
LC supports water infiltration and retention, leading to increase groundwater and surface water resources. Negative impact is not expected.</t>
  </si>
  <si>
    <t>By implementing complex of measures described before, biodiversity and ecosystem will be supported. National authorities in the field of nature and landscape protection (Nature Conservation Agency of the Czech Republic) coment and approval on the proposed projects before their implementation. This guarantees that the implemented projects will not have a negative impact in this field. Negative impact is not expected.</t>
  </si>
  <si>
    <t>Common Agricultural Policy - Complementarity with NPOs will be ensured through additional location-based costs (forest spatial resolution unit)</t>
  </si>
  <si>
    <t>Mandatory expenditure from the state budget - complementarity with NPO will be ensured through separate costs based on location (forest spatial resolution unit)</t>
  </si>
  <si>
    <t>Expected area of forest regeneration by stabilizing and soil-improving species for 3 years: 36 000 ha; costs for regeneration and subsequent care for the forest stand up to the phase of establishment per ha: appr. 240 000 CZK (average number of seedlings/ha for target site-adapted tree species as determined by the decree No. 139/2004, i.e. 10 000 pc * (avarage price of seedling 9 CZK + labour costs per seedling 9 CZK) + 60 000 CZK/ha for subsequent care. Total estimated costs for 3 years: 240 000*36 000 = 8 640 mill. CZK (estimated amount exceeds financial allocation for the measure, i.e. 8 540 mill. CZK).</t>
  </si>
  <si>
    <t>Costs have been estimated by the Ministry of Agriculture of the Czech Republic (Department of Forest Policy and Economy) based on the data from Reports on state of forests and forest management that builds on the data of FMI, Czech Statistical Office and FGMRI and market research. Based on the data on the last years of the development of bark-beetle calamity provided to the Ministry of Agriculture by the Forest Management Service of the  Forestry and Game Management Research Institute (FGMRI) and those on the subsequent forest restoration provided by Forest Management Institute - FMI (annually published in the Report on state of forests and forest management), a milestone corresponding to the extent of forest restoration  in last years has been determined. Costs have been estimated according to the potential and feasibility of operations, research of the forest reproductive material and labour markets and based on the legal documents in force (ministerial decree No. 139/2004)</t>
  </si>
  <si>
    <t>State Budget (MA); Government Regulation No. 30/2014 Coll. Challenges and information for applicants: http://eagri.cz/public/web/mze/lesy/dotace-v-lesnim-hospodarstvi-a-myslivosti/financni-prispevky-na-hospodareni-v/; ISND</t>
  </si>
  <si>
    <t>037 - Adaptation to climate change measures and prevention and management of climate related risks: others, e.g. storms and drought (including awareness raising, civil protection and disaster management systems, infrastructures and ecosystem based approaches)</t>
  </si>
  <si>
    <t>Only well-adapted forests to climate change can really contribute to climate change mitigation. The change in tree species composition towards species-rich forests through forest regeneration (incl. the regeneration of forests damaged by the current bark beetle outbreak) will in short and medium term contribute significantly to climate change mitigation by increased carbon sequestration, in long term the carbon balance of forest management is expected to remain neutral but stable, no negative impact to mitigation is expected.</t>
  </si>
  <si>
    <t>Not relevant for the proposed measure. The investment covers forest planting (natural and artificial regeneration) and its protection. The investment has zero impacts to waste management. When planting is protected by fencing (against damage by game), zero waste wooden fences or reused wire fencing systems are used.</t>
  </si>
  <si>
    <t>By improving tree species composition and restoration of damaged forests the measure also generally contribute to improving the air and water quality. No negative impact is expected. Ensurance of the existence of a stable forest on the largest possible area contributes to increased air quality by increasing its carbon sequestration ability and also its oxygen production ability. The existence of a stable forest also contributes to the ensurance of water resources and their quality and the prevention of soil erosion.</t>
  </si>
  <si>
    <t xml:space="preserve">Yes </t>
  </si>
  <si>
    <t xml:space="preserve">The main aim of the measure is to change the tree species composition and age structure in the long term in order to achieve forest ecosystems more resilient to climate change as current share of even-aged spruce stands in forests ecosystems is still too high compared to the natural (or even recomended) composition. The measure therefore supports climate change mitigation. With planting/regenerating forests more resilient to climate change, less damages to forests are expected in future and no strengthening of the adverse impact of the current or future climate is expected. </t>
  </si>
  <si>
    <t>Close to nature tree species composition has a complex positive impact to various areas, including the improvement of the quality and status of groundwater. The aid is provided for forests planting of ameliorative (soil-improving) and stabilizing tree species (broad-leaved and silver fir) that improve soil quality therefore also water retention. With establishing stable (sustainable) forest ecosystems and its microclimate positive water balance in forests soils as well as water resources quality will be preserved. Negative impact on sustainable use and protection of water resources is excluded. These are, on the contrary, stabilized by preserving appropriate microclimate conditions.</t>
  </si>
  <si>
    <t>By improving tree species composition the measure contributes to restoring and improving the biodiversity of the regenerated forests. Biodiversity is demonstrably higher in species-rich forests. The measure will increase the resilience of forest ecosystems by improving species composition towards more close-to-nature composition. At the same time, the measure will lay the foundationas of age diversified forests, as tree species with various lifespan will be utilized,  including  the use of pioneer tree species (both from natural regeration and seeding), underplanting of pioneer species stands with target species, etc. Underplanting of older forest stands will enable diversification of age structure and prevent large-scale destruction of forests in future. The established forests will be managed based on the principles of sustainable forest management, also integrating biodiversity conservation (see planned decree on obligatory amounts of deadwood and numbers of habitat trees in the description of the measure). A long-term systematic approach to forest management planning has been adopted in the Czech Republic.
This problematics is reflected in the preparation of forest management plans (FMPs). FMPs are mandatory for all forest holders (both public and private) managing more than 50 hectares of forest and are binding for forest management. For all forests, to which FMPs do not apply, the state shall stipulate forest management guidelines as a planning tool for forest holders and also as a tool for obtaining information on forests. In the framework of FMP approval, national and European statutory requirements for nature conservation are taken into account, including the Birds Directive and the Habitats Directive (in line with Article 6). Nature conservation authorities are involved in this process. Within the process, measures for Natura 2000 sites are ruled inter alia by the Summary of Recommended measures prepared for particular sites by Nature Conservation Agency. As regards EIA, Act on EIA (transposing EAI Directive) is respected. Activities proposed to be financed through RRF are part of the National Action Plan on Adaptation on Climate Change implementing the Strategy on Adaptation to Climate Change in the Czech Republic, for which SEA was prepared along with the legislation requirements.</t>
  </si>
  <si>
    <t>Common Agricultural Policy - complementarity with NPOs will be ensured through separate costs based on the type / type of measure (within the NPO, measures in the public interest will be implemented, unlike the CAP)</t>
  </si>
  <si>
    <t xml:space="preserve">- </t>
  </si>
  <si>
    <t>Costs are based on experience with similar implemented projects. The documentation of the implemented projects is available. Their implementation is subject to procedures of public procurement set by national law that includes selection criteria of price and quality of work. Invoices are send to be checked by the Ministry of Agriculture, which has them at its disposal. Expected number of projects for 3 years: 90; Expected unit costs per project: 3,33 mill. CZK; 90*3,33 mil. CZK = 300 mill. CZK</t>
  </si>
  <si>
    <t>The costs were estimated by the Ministry of Agriculture of the Czech Republic (department 16220)</t>
  </si>
  <si>
    <t>State Budget (MA); on the basis of Act No. 289/1995 Coll .; Challenges and information for applicants: http://eagri.cz/public/web/mze/ministerstvo-zemedelstvi/zivotni-situace/lesni-hospodarstvi/meliorace-a-hrazeni-bystrin-v-lesich.html ; ISND</t>
  </si>
  <si>
    <t>Water retention measures in forests improves the local condition (microclimate site condition), the environment for forest ecosystem development, leads to more resilient forest stands during periods of drought, therefore to climate change adaptation in general. Water retention projects do not increase CO2 emissions, on the contrary - due to improved conditions for forest development positive impact on natural ecosystem ability in carbon sequestration is expected.</t>
  </si>
  <si>
    <t xml:space="preserve">Not Relevant for the proposed measure. Within the projects of torrent control and retention objects mostly natural materials are used. Combination of wood, stone, metal (wire systems) is preferred. In some cases advanced constructions including concrete are used. In line with the national legislation in relation to disposal all used materials must be fully recyclable. Project realization is subject to the approval of nature protection administration from the preparation of documentation to bulding permit. </t>
  </si>
  <si>
    <t>Not relevant. The investment has no impact on air and water quality. Only materials with no impact as regards soil, water contamination or air pollution can be used. Project realization is subject to the approval of nature protection administration.</t>
  </si>
  <si>
    <t>The protection and development of biodiversity linked to water ecosystems is a side effect of the mesure. The increased effort to cumulate water in forests and to slow down its runoff clearly has a positive effect on developing biodiversity. The aim of the measure is to stabilize and improve the state of ecosystems through the improvement of water retention in forests, that are more resilient to periods of drought.The whole process (project preparation) is subject to the approval of nature protection administration within the building permit proceeding and water resources use practice and reflect nature protection interest and objections. The investments are in line and promoted by the National Action Plan on Adaptation to Climate Change. Based on the Adaptation Plan technical standards for the torrent control projects were revised, it covers the standard for the environmental aspects of torrent control and maintaining migration permeability (CSN 75 2106-1) and construction requirements (CSN 75 2106-2). The standards promote to establish lengthwise objects over transverse ones and prefer lower dams in order to maintain flow permeability for water organisms.</t>
  </si>
  <si>
    <t xml:space="preserve">Water retention contributes to balance the adverse impact of the climate with generally positive impact on nature and people. Water retention measures in forests improves the local condition (microclimate site condition), the environment for forest ecosystem development, leads to more resilient forest stands during periods of drought, therefore to climate change adaptation in general. </t>
  </si>
  <si>
    <t>The measure will contribute to increase the accumulation of surface and groundwater resources. It has positive environmental effect. With the improvement of water retention in forests water resources will be more protected as regards its qaulity and quantity. Slowing down the flow in forests streams and eastablishing small water bodies leads to improved retention and local distribution of water which strenghtens climate change adaptation. The whole process (project preparation) is subject to the approval of nature protection administration within the building permit proceeding and water resources use practice and reflect nature protection interest and objections. The investments are in line and promoted by the National Action Plan on Adaptation to Climate Change.</t>
  </si>
  <si>
    <t>05.1 - Disposal of waste other than waste water</t>
  </si>
  <si>
    <t>044 - Commercial, industrial waste management: prevention, minimisation, sorting, reuse, recycling measures</t>
  </si>
  <si>
    <t>The reform represents a process of coordination and implementation of the newly adopted waste management legislation of the Czech Republic. The main reform milestone is the adoption of new waste management legislation,
and the completion and adoption of implementing provisions for the new legislation.
The second reform milestone is the completion and adoption of national and regional waste management plans in the Czech Republic.
No material measures will be taken as part of the reform, so the reform has no effect on mitigating climate change.
Successful implementation of the new waste management legislation of the Czech Republic will significantly contribute to achieving binding European targets for municipal waste recycling, landfill reduction, will also contribute to the replacement of fossil fuels with solid alternative fuels produced from waste and will lead to an overall improvement in municipal waste management in the Czech Republic.</t>
  </si>
  <si>
    <t>The reform represents a process of coordination and implementation of the newly adopted waste management legislation of the Czech Republic. The main reform milestone is the adoption of new waste management legislation,
and the completion and adoption of implementing provisions for the new legislation.
The second reform milestone is the completion and adoption of national and regional waste management plans in the Czech Republic.
No material measures will be taken as part of the reform, so the reform has no effect on the effects of climate change and does not prevent adaptation measures. However, the successful implementation of the new waste management legislation of the Czech Republic will significantly contribute to achieving binding European targets for municipal waste recycling, landfill reduction and will lead to an overall improvement of the situation in the field of municipal waste management in the Czech Republic.</t>
  </si>
  <si>
    <t>The reform has no effect on water protection.</t>
  </si>
  <si>
    <t>The reform represents a process of coordination and implementation of the newly adopted waste management legislation of the Czech Republic. The main reform milestone is the adoption of new waste management legislation,
and the completion and adoption of implementing provisions for the new legislation.
The second reform milestone is the completion and adoption of national and regional waste management plans in the Czech Republic.
No material measures will be taken as part of the reform
The reform has a positive effect on the circular economy. However, the successful implementation of the new waste management legislation in the Czech Republic will significantly contribute to the achievement of binding European targets for municipal waste recycling, landfill reduction and will lead to an overall improvement in the municipal waste management situation in the Czech Republic and the transition to a circular economy.</t>
  </si>
  <si>
    <t>The reform has no effect on environmental pollution.</t>
  </si>
  <si>
    <t>The reform has nothing to do with the protection of biodiversity and ecosystems.</t>
  </si>
  <si>
    <t xml:space="preserve">OPE 2021-2027 (Specific objective 1.5) - In accordance with the hierarchy of waste management, activities leading to waste prevention, collection, sorting, material utilization of waste will be significantly supported. The OPE program is primarily focused on municipal waste management and the planned investments are materially defined between the subsidy programs of the RRF and the OPE, and therefore there will be no double financing of investments.
OP ST 2021 - 2027 - Investments in strengthening the circular economy, inter alia, by preventing the generation of waste, reducing it, using resources efficiently, reusing and recycling
Under the program, support will be focused on strategic comprehensive and investment-intensive investments that significantly strengthen the process of transformation and transition to a circular economy in the coal regions of the Czech Republic. The planned investments for support under the OP ST are regionally defined and have a different character than in the RRF. At the same time, these project units will be subject to appropriate control and thus in no case will there be double financing of investments.
</t>
  </si>
  <si>
    <t>The investment is planned to support the development of a circular economy in the field of biodegradable waste management. The intention is to support projects aimed at reintroducing compost produced from biodegradable waste within composting facilities back into the agricultural land fund. This is a new activity that has not yet been supported by previous operational programs. The determination of the cost methodology was therefore based on the historical data of the Operational Program Environment 2014 - 2020 (OPE), when the implementation of similar projects of mechanization and intensification of composting plants was supported within the 5th Grants call. The methodology for determining the costs of planned projects for reprocessing compost back into the agricultural land fund was based on these historical data, as well as on qualified estimates and experience of experts from the Ministry of the Environment and the SEF, who reflected partial differences in the parameters of projects. Factors taken into account in determining the costs and which will be monitored in the supported projects include in particular: the amount of compost of compost taken from the composting plant and the size of the cultivated agricultural area to which the compost will be applied. The Annual Reports of the OPE, the text version of the relevant 5th OPE Grants call, as well as the list of supported composting projects can be documented as the basis for determining costs. The main goal of the planned investment to support the development of the circular economy in the field of biodegradable waste management is to build new capacity. The unit cost of building a new capacity of 1 tonne will be significant for projects to support the incorporation of compost back into agricultural land. With the planned implementation of new capacity approx. 250 ths. tons will be the estimated cost of building new capacity with a volume of 1 ton of approx. CZK 6,400. Average cost of building new capacity with a volume of 1 ton: approx. CZK 6,400 / t. Total capacity built within the investment: approx. 250,000 tons. Total expected investment costs: 250,000 tons × CZK 6,400 = CZK 1,600 million. As part of the investment, it is expected that the construction of new capacity approx. 250 ths. tons will correspond to approx. 300 supported projects. 
Within the 5th call of the OPE 2014-2020, 147 projects of composting plants for CZK 585 million were supported. The newly built capacity was approx. 96 ths. pool.</t>
  </si>
  <si>
    <t>MOE/SEF (determined on the basis of the method of comparable historical costs)</t>
  </si>
  <si>
    <t>MoE and SEF (OPE administrator 2014-2020) - determined on the basis of the results of OPE implementation - 5th call.</t>
  </si>
  <si>
    <t>5th call OPE 2014-2020</t>
  </si>
  <si>
    <t>045bis - Use of recycled materials as raw materials compliant with the efficiency criteria[12]</t>
  </si>
  <si>
    <t>The reform has a rather positive impact on mitigation.
The investment will support the development of a circular economy in the field of biodegradable waste management. The intention is to support projects aimed at reintroducing compost produced from biodegradable waste within composting facilities back into the agricultural land fund.
The planned investments are in full compliance with the "do no significant harm" principles and are marked with a 100% climate coefficient. Due to the nature of the planned projects, the required percentage of reuse of waste as a raw material will be ensured.</t>
  </si>
  <si>
    <t>The investment will support the development of a circular economy in the field of biodegradable waste management. The intention is to support projects aimed at reintroducing compost produced from biodegradable waste within composting facilities back into the agricultural land fund.
The planned investments are in full compliance with the "do no significant harm" principles and are marked with a 100% climate coefficient. Due to the nature of the planned projects, the required percentage of reuse of biodegradable waste as a raw material of the fund will be ensured.
The investment has nothing to do with the protection of water resources, it does not focus on water management.</t>
  </si>
  <si>
    <t>The investment will support the development of a circular economy in the field of biodegradable waste management. The intention is to support projects aimed at reintroducing compost produced from biodegradable waste within composting facilities back into the agricultural land fund.
The planned investments are in full compliance with the "do no significant harm" principles and are marked with a 100% climate coefficient. Due to the nature of the planned projects, the required percentage of reuse of biodegradable waste as a raw material will be ensured.
The investment has a positive impact on the circular economy, increasing the secondary use of raw materials.</t>
  </si>
  <si>
    <t>The investment will support the development of a circular economy in the field of biodegradable waste management. The intention is to support projects aimed at reintroducing compost produced from biodegradable waste within composting facilities back into the agricultural land fund.
The planned investments are in full compliance with the "do no significant harm" principles and are marked with a 100% climate coefficient. Due to the nature of the planned projects, the required percentage of reuse of biodegradable waste as a raw material will be ensured.
The investment has a positive impact on pollution, especially in terms of: it will contribute to increasing the share of organic matter in the soil, will lead to an increase in soil retention capacity and water retention in the landscape, will contribute to reducing soil erosion.</t>
  </si>
  <si>
    <t>The investment will support the development of a circular economy in the field of biodegradable waste management. The intention is to support projects aimed at reintroducing compost produced from biodegradable waste within composting facilities back into the agricultural land fund.
The planned investments are in full compliance with the "do no significant harm" principles and are marked with a 100% climate coefficient. Due to the nature of the planned projects, the required percentage of reuse of biodegradable waste as a raw material will be ensured by incorporating it back into the agricultural land fund.
The investment has a positive impact on increasing soil retention and greater water retention in the landscape, reducing soil erosion and increasing the proportion of organic matter in the soil.</t>
  </si>
  <si>
    <t>The investment is in line with sectoral, regional and national adaptation strategies. The planned investments are in full compliance with the "do no significant harm" principles and are marked with a 100% climate coefficient. Due to the nature of the planned projects, the required percentage of reuse of biodegradable waste as a raw material will be ensured by incorporating it back into the agricultural land fund.</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</si>
  <si>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As part of the reform, investment measures will not be implemented and the reform therefore has no mitigation effects on climate change.</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</si>
  <si>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No investment measures will be implemented under the reform.
The reform has nothing to do with adaptation to the effects of climate change</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</si>
  <si>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No investment measures will be implemented under the reform.
The reform has nothing to do with the protection of water resources.</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</si>
  <si>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No investment measures will be implemented under the reform. The reform has an indirect positive impact on the transition to a circular economy, based in particular on reducing the consumption of primary resources and increasing the use of secondary raw materials; increasing the durability, repairability, reuse or recyclability of products; prevents waste generation; development of waste management infrastructure; minimizing waste incineration and landfilling</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</si>
  <si>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The reform will not implement investment measures, but nevertheless the reform has an indirect positive impact on pollution, especially in terms of diverting from landfilling.</t>
  </si>
  <si>
    <t>The reform represents a national strategic framework of the circular economy for the transformation of the whole society into the principles of the circular economy. The strategic framework formulates priorities and steps leading to the long-term sustainability of the Czech Republic in the face of future environmental threats, including climate change and biodiversity loss and the development of a sustainable social system. The reform will not include investment measures and the reform has nothing to do with the protection of biodiversity and ecosystems.</t>
  </si>
  <si>
    <t xml:space="preserve">Operational Programme Technologies and Applications for Competitiveness (2021 - 2027); To the topic complementarity / additionality – it will be ensured at the level of central monitoring of issued legal acts at the level of all operational programmes (OPs),furthermore, information on the obtained subsidy support can be obtained from the Arachne system, which will be available to the implementation phase, or the BIZguard system, systems for monitoring/tracking links/connections and other information (including received funds), which is now also available; To the topic avoiding of double funding - it will be ensured at the level of central monitoring of issued legal acts at the level of all OPs, furthermore, information on the obtained subsidy support can be obtained from the Arachne system, which will be available to the implementation phase, or the BIZguard system, systems for monitoring /tracking links/connections  and other information (including received support), which is now also available. 
</t>
  </si>
  <si>
    <t>04.7 - Other industries</t>
  </si>
  <si>
    <t xml:space="preserve">Based on data from the information system for the administration of operational programs MS2014 +, specifically The Operational Programme Enterprise and Innovation for Competitiveness (OP EIC), priority axis 3 - Efficient energy management, development of energy infrastructure and renewable energy sources, support for the introduction of new technologies in the field of energy management and secondary raw materials. Furthermore, on the basis of background documents for the preparation of the future  Operational Programme  Technologies and Applications for Competitiveness (OP TAC) and a current survey by companies. It is not possible to determine unit costs. The costs of individual projects can vary considerably. Based on the survey and background documents of the current OP EIC and the prepared OP TAC, the estimation according to the type of project is CZK 5 - 50 million.
Under the current OP EIC, axis 3, projects were financed to support the higher use of secondary raw materials. Although this is a narrower group of projects than the expected thematic scope of this investment.  However these data were used to estimate costs. The amount of average support per project in the implemented 5 calls ranged from CZK 7.3 to 23.1 million. Documents accomplished for the preparation of the OP TAC were also used to determine costs.
</t>
  </si>
  <si>
    <t>MIT</t>
  </si>
  <si>
    <t>047bis - Support to environmentally-friendly production processes and resource efficiency in large enterprises
047 Support to environmental-friendly production processes and resource efficiency in SMEs</t>
  </si>
  <si>
    <t>The investment has a rather positive impact on mitigation, it has only a negligible foreseeable impact on the environmental goal of reducing greenhouse gas emissions; The reform is focused on the careful/cost effective treatment of raw materials, leading to the optimization of production processes.</t>
  </si>
  <si>
    <t>The investment has a positive link to the goal of adaptation, its goal is to improve material management (use of waste as a resource, prioritize renewable resources, waste prevention), systemic changes in business management (re-evaluation of business models, material design), and dematerialization (integration of digital technologies).</t>
  </si>
  <si>
    <t>The investment has no connection with water, it does not focus on water management.</t>
  </si>
  <si>
    <t>The investment has a positive impact on the circular economy, it delivers the principle of circulation in production processes; Its features are preventing the generation of waste, reducing the consumption of primary raw materials and increasing the use of secondary raw materials.</t>
  </si>
  <si>
    <t>The investment has no, resp. max. indirect connection with environmental pollution.</t>
  </si>
  <si>
    <t>The investment has no connection to the protection of biodiversity and ecosystems.</t>
  </si>
  <si>
    <t>Based on the background documents for the preparation of the future Operational Programme  Technologies and Applications for Competitiveness (OP TAC) and the current survey by companies, the outputs of the project “More economical use of water in industry and energy of the Czech Republic” No. TITOMPO941 supported by the Technology Agency of the Czech Republic. Unit costs cannot be determined, the costs of individual projects can vary considerably. Based on the survey and background documents, the estimate according to the type of project is CZK 10 - 150 million.
No specific data available from already implemented projects, because similar projects were not included in the supported activities yet. Documents accomplished for the preparation of the OP TAC and the project supported by the Technology Agency of the Czech Republic were used for this proposal.</t>
  </si>
  <si>
    <t>The investment has a rather positive impact on mitigation, it has only a negligible foreseeable impact on the environmental goal of reducing greenhouse gas emissions; the reform is focused on the careful cost effective treatment of water in industrial processes.</t>
  </si>
  <si>
    <t>The investment is a direct adaptation measure, preventing the risk of adverse impacts of climate change on water resources.</t>
  </si>
  <si>
    <t>The investment prevents the deterioration of water bodies, groundwater supplies, reduces water consumption, and aims at efficient and economical water management.</t>
  </si>
  <si>
    <t>The investment has a positive impact on the circular economy, it is focused on the careful/cost effective treatment with water, the reuse of water and its efficiency in industrial processes.</t>
  </si>
  <si>
    <t>The investment has no connection with environmental pollution, max. indirect with water pollution, because it also concerns the careful/cost effective water management in industrial processes and is thus linked to water sources (groundwater and surface one).</t>
  </si>
  <si>
    <t>14 - 2.8 Brownfields revitalisation - 2.8.1.1 Support for revitalisation of specific areas – energy-efficient renovation of buildings on brownfield sites</t>
  </si>
  <si>
    <t xml:space="preserve">No available funding for this type of investments. Brownfield redevelopment of strategic brownfield connected with the transformation of coal regions will by possible from Just Transformation Fund. Exact allocations and terms of calls are not availalble. There will be clear line between the investment 2.8.1 and Just Transition Fund. JTF will focus only on project with the clear connection to the Just transition. </t>
  </si>
  <si>
    <t>Based on projects that were submitted to the sub-program of the Ministry of Regional Development Creation of analyzes and studies of the future use of brownfields and field research of the CzechInvest agency.</t>
  </si>
  <si>
    <t>Attachment 1 Spec_BFs_abkap_210416, 2. specificke_revitaliazace, studies</t>
  </si>
  <si>
    <t xml:space="preserve">026 - Energy efficiency renovation or energy efficiency measures regarding public infrastructure, demonstration projects and supporting measures </t>
  </si>
  <si>
    <t xml:space="preserve">The reform has a positive impact on climate change mitigating and positively contributes to the reduction of greenhouse gas emissions. Thanks to the brownfield redevelopment, the will be use of greenfield areas and will has a positive effect on preservation of nature and soil; Areas without development potential can also be transformed into greenery. Reconstruction of buildings will lead to higher energy efficiency standard that will also significantly boost energy savings.
The project supported from the components will follow the new Decree No. 264/2020 Coll. on the energy effeciency of buildings. Projects that meet a high energy-effeciency standard and include blue-green infrastructure will have high priority in the implementation. </t>
  </si>
  <si>
    <t>Areas redevelopment will bring effective adaptation measures contributing to the adaptation of cities to climate change (eg adding permeable surfaces and infiltration systems converting Areas to greenery, elements of blue-green infrastructure, new local energy sources, energy savings). These measures will among others include also sustainable water management and protection of people from the consequences of climate change (extreme weather fluctuations, floods, emissions, dust, reduction of heat stress, etc.) Certain percantage of the project will consist of turning the brownfield back into the greenery  contributing to the creation of natural carbon sink.</t>
  </si>
  <si>
    <t>Cleanup and transformation of contaminated sites may have a positive impact on ground water quality.
We confirm, that all conditions regarding DNSH principles will be fullfiled at project level and will be part of the terms of the calls and the terms of the legally binding document. 
Environmental degradation risks related to preserving water quality and avoiding water stress have to be identified and addressed, in accordance with the water use and protection management plan. In case the construcitons fullfill conditions for assasement water management haave to be assessed according the Czech valid regulation (Act 254/2001).
All relevant new water appliances (shower solutions, mixer showers, shower outlets, taps, WC suites, WC bowls and flushing cisterns, urinal bowls and flushing cisterns, bathtubs) must be in the top 2 classes for water consumption of the EU Water Label.</t>
  </si>
  <si>
    <t>The investment has a highly positive impact on the circulating economy, especially on reducing the consumption of building materials, by the reuse of construction and demolition waste, which will lead to the reuse of building materials within the circular economy.
We confirm, that all conditionsregarding DNSH principles will be fullfiled at project level and will be part of the terms of the calls and the terms of the legally binding document. At least 70% of the non-hazardous and demolition waste weight generated on the construction site will be prepared for re-use, recycling and other material recovery in accordance with the waste hierarchy and the EU Construction and Demolition Waste Management Protocol. The renovation project will follow the relevant principles of mandatory use recycled/reused materials, use of timber form sustainably managed forests as certified by third-party certification audits performed by accredited certification bodies, e.g. FSC/PEFC standards or equivalent.</t>
  </si>
  <si>
    <t xml:space="preserve">The component will contribute to the reduction of pollution of contaminated sites by the removal of soil and water pollution. Investments will have an indirect positive impact on soil protection. Due to the advantage of Areas less greenfield areas will be degraded and potentially polluted. </t>
  </si>
  <si>
    <t>An Environmental Impact Assessment (EIA) or screening has been completed, for activities within the Union, in accordance with Directive 2011/92/EU. For activities in third countries, an EIA has been completed in accordance with equivalent national provisions or international standards.
Where an EIA has been carried out, the required mitigation and compensation measures for protecting the environment are implemented.
For sites/operations located in or near biodiversity-sensitive areas (including the Natura 2000 network of protected areas, UNESCO World Heritage sites and Key Biodiversity Areas, as well as other protected areas), an appropriate assessment, where applicable, has been conducted and based on its conclusions the necessary mitigation measures are implemented.
The new construction is not built on one of the following:
(a) arable land and crop land with a moderate to high level of soil fertility and below ground biodiversity as referred to the EU LUCAS survey;
(b) greenfield land of recognised high biodiversity value and land that serves as habitat of endangered species (flora and fauna) listed on the European Red List or the IUCN Red List;
(c) forest land (whether or not covered by trees), other wooded land or land that is partially or wholly covered or intended to be covered by trees, even where those trees have not yet reached the size and cover to be classified as forest or other wooded land, as defined in accordance with the [FAO definition of forest].</t>
  </si>
  <si>
    <t>14 - 2.8 Brownfields revitalisation - 2.8.1.2 Support for revitalisation of specific areas – demolition and energy-efficient construction</t>
  </si>
  <si>
    <t>025ter - Construction of new energy efficient buildings[5]</t>
  </si>
  <si>
    <t>14 - 2.8 Brownfields revitalisation - 2.8.2.1 Support for the revitalisation of areas in public ownership for non-business use – energy-efficient renovation</t>
  </si>
  <si>
    <t xml:space="preserve">There is no other exisiting source of EU financing for redevelopment buildings classified as brownfields for non-bussines use. There is a national scheme for brownfield renovations for non-business use, but the conditions differ and do not reflect the footnotes from the tags.  The allocation for 2022-2025 is 3700 milCZK. </t>
  </si>
  <si>
    <t>Based on projects that were submitted to the MMR sub-program Regeneration of brownfields for non-business use. Not all the projects submitted to the previous calls have fulfilled the climate tag promised by the investment.</t>
  </si>
  <si>
    <t>14 - 2.8 Brownfields revitalisation - 2.8.2.2 Support for the revitalisation of areas in public ownership for non-business use – turning industrial sites and contaminated land into a natural carbon sink</t>
  </si>
  <si>
    <t>046bis - Rehabilitation of industrial sites and contaminated land compliant with efficiency criteria[13]</t>
  </si>
  <si>
    <t>14 - 2.8 Brownfields revitalisation - 2.8.3.1 Support for the revitalisation of areas in public ownership for business use – energy-efficient renovation of buildings on brownfield sites</t>
  </si>
  <si>
    <t xml:space="preserve">There is no other exisiting source of EU financing for redevelopment buildings classified as brownfields for bussines use, where the municipalities are recepients of subsidy.  There is a national scheme for brownfield renovations for business use, we would like to support some projects,  which started after 2022, from RRF, if it is possilble. </t>
  </si>
  <si>
    <t>Based on projects from Call IV which was hold on 2020 year. Therefore the estimated costs  are current. The calculated costs are 7 427 CZK per m3 of build up space of reconstructetd building according the CALL IV. Not all the projects submitted to the call IV have fulfilled the climate tag promised by the investment.</t>
  </si>
  <si>
    <t>CALL IV. of scheme for Revitalization an business use of brownfields</t>
  </si>
  <si>
    <t>Ministry of industry and Trade</t>
  </si>
  <si>
    <t>Areas redevelopment will bring effective adaptation measures contributing to the adaptation of cities to climate change (eg adding permeable surfaces and infiltration systems converting Areas to greenery, elements of blue-green infrastructure, new local energy sources, energy savings). These measures will among others include also sustainable water management and protection of people from the consequences of climate change (extreme weather fluctuations, floods, emissions, dust, reduction of heat stress, etc.)</t>
  </si>
  <si>
    <t>14 - 2.8 Brownfields revitalisation - 2.8.3.2 Support for the revitalisation of areas in public ownership for business use – demolition and energy-efficient construction</t>
  </si>
  <si>
    <t>The component will contribute to the reduction of pollution of contaminated sites by the removal of soil and water pollution. Investments will have an indirect positive impact on soil protection. Due to the advantage of Areas less greenfield areas will be degraded and potentially polluted.</t>
  </si>
  <si>
    <t>05.6 - Environmental protection n.e.c.</t>
  </si>
  <si>
    <t>The reform of "Drought and water scarcity management" from a life-cycle perspective does not have the expected negative negative impacts on this environmental area and is in line with this DNSH criterion. This is an organizational and technical change introducing operational management in the event of drought and related risks.</t>
  </si>
  <si>
    <t>The reform "Drought management and water scarcity" has direct positive effects on the area of adaptation and increasing the resilience of society. It is an organizational and technical change introducing operational management in the event of drought and related risks. It defines the framework for drought monitoring, responsibilities of competent authorities, taking measures to manage drought and water scarcity, as well as for control mechanisms. The reform is marked with a 100% climate tag and is therefore fully in line with the DNSH principle for adaptation.</t>
  </si>
  <si>
    <t>The reform is an organizational-technical change introducing operational management in the event of drought and related risks. It defines the framework for drought monitoring, responsibilities of competent authorities, taking measures to manage drought and water scarcity, as well as for control mechanisms. The reform has a 100% environmental tag relevant to the area of sustainable management of water resources and is in line with the DNSH principle.</t>
  </si>
  <si>
    <t>The reform of "Drought and water scarcity management" from a life-cycle perspective does not have the expected negative negative impacts on this environmental area and is in line with this DNSH criterion. This is an organizational and technical change introducing operational management in the event of drought and related risks. Defines the framework for drought monitoring, responsibilities of competent authorities, taking measures to manage drought and water scarcity and control mechanisms</t>
  </si>
  <si>
    <t>OPE 2021-2027, Brno project will not be supported by OPE 2021-2027</t>
  </si>
  <si>
    <t>OPE 2021-2027, the project in question in Brno will not be supported by OPŽP 2021 -2027 . Project "Realisation of flood protection measures in city of Brno - phase VII and VIII".</t>
  </si>
  <si>
    <t xml:space="preserve">SEF CR on the basis of a project submitted in the OPE </t>
  </si>
  <si>
    <t xml:space="preserve">The values of projects from the OPE 2007 - 2013 and 2014-2020 - the cost of the project of the city of Brno cannot be compared with other projects supported within the OPE due to its scope and complexity of the solution.  </t>
  </si>
  <si>
    <t>OPE 2007 - 2013, OPE 2014-2020</t>
  </si>
  <si>
    <t>Supported project is focused on flood prevention, adaptation and increase of the retention potential of watercourses and adjacent floodplains. Investment from a life-cycle perspective do not have the expected significant negative impacts on this environmental area and are in line with this DNSH criterion.</t>
  </si>
  <si>
    <t>Supported projects are focused on nature-friendly flood protection and adaptation measures of the city of Brno - increase of the retention potential of watercourses and adjacent floodplains, introduction of nature-based elements (wetlands etc.). Investments from perspective of its full life-cycle do not have the expected significant negative impacts on this environmental area and are in line with this DNSH criterion.
During construction work, the generated construction and demolition waste will be mainly collected and reused in accordance with high standards at the national and industrial level and in accordance with the guidelines for the generation and management of construction and demolition waste from the Ministry of the Environment (https: //www.mzp. cz / C1257458002F0DC7 / cz / metodika_stavebni_odpady / $ FILE / OODP-metodicky_navod_SDO-20180904.pdf).
Generated construction waste, soils and other suitable materials are mainly reused as materials for earth dykes. Only unsuitable materals will be reused or removed by waste hierarchy.
The plan was prepared in accordance with the principles set out in the generally binding Decree of the South Moravian Region No. 1/2016, which announces the binding part of the Waste Management Plan of the South Moravian Region 2016 - 2025.
By screening EIA procedure following measures will be implemented to ensure compliance with DNSH:
For the tender for the construction contractor, set as one of the benchmarks the specification of guarantees to minimize the adverse effects of the construction on the environment and public health and on the total construction period; take into account in the tender the requirements for the use of modern and progressive construction methods using less noisy and environmentally friendly technologies.
Organizationally secure the construction in a way that eliminates the possibility of disruption of well-being factors, especially at night and on non-working days. All work associated with the supply of construction and technological materials will be carried out only during the day.</t>
  </si>
  <si>
    <t>Supported projects are focused on flood prevention and increase of the retention potential of watercourses and adjacent floodplains, improvement of flood regime in urban areas. Investments from perspective of its full life-cycle do not have the expected significant negative impacts on this environmental area and are in line with this DNSH criterion.
Furthermore by the EIA screening conditions following measures will be implemented:
Implement emission reduction measures at all sites and in all operations where particulate matter is emitted into the air; in particular, it is a matter of sprinkling dusty material; regular cleaning and sprinkling of roads and handling areas, limiting the speed of vehicles in the construction site.
- Always carry out earthworks to the extent necessary; stocks of bulk building materials and other potential sources of dust will be minimized.
- Technical and organizational measures will ensure the consistent protection of the ecosystem of the watercourse against leaks of building materials and other harmful substances and substances hazardous to water during construction.
- When handling alkaline building materials (lime, cement, concrete), it will be ensured that they cannot be leached into watercourses.
- To minimize turbidity, sheet pile walls or other similar measures will be used during the implementation of work in the riverbed according to the current conditions in the field.
- Construction equipment in the riverbed will use environmentally friendly lubricants and oils
- Construction equipment will be maintained in perfect technical condition so that leaks of harmful substances are minimized and water quality is prevented.
- Accumulated sediments created during modifications of the riverbed, which may accumulate in already created objects (ponds, wetlands) during the possible progress of construction work upstream, will be extracted and treated according to Act No. 185/2001 Coll.
substances harmful to water will not be stored in the area of the construction site, no mechanisms will be repaired there and a sufficient amount of remediation sorption agents will be provided for the eventual liquidation of oil spills.
- Contamination of soil, surface and groundwater on construction sites during standing and possible minor repairs of equipment will be eliminated. Washing of construction machines and mechanisms on the construction site is excluded. Parking of the mechanisms on the construction site will be limited and collection containers will be installed.
Organizationally secure the construction in a way that eliminates the possibility of disruption of well-being factors, especially at night and on non-working days. All work associated with the supply of construction and technological materials will be carried out only during the day.</t>
  </si>
  <si>
    <t>Investments directly contribute to the goals of adaptation to climate change. The project related to flood protection and flood risk reduction includes evidence of flood risk reduction and does not worsen the flood risk further downstream. The project documentation include the calculation of flood risk reduction for the endangered municipality.
 The project is in accordance with the current valid methodology of the Ministry of the Environment, which sets out the procedure for designing flood-friendly flood protection measures, published at www.povis.cz.
That investment shall be included, at least in general terms, in Flood Risk Management Plans or River Basin Management Plans. Compliance with the state water planning policy is ensured, based on the currently elaborated Flood Risk Management Plans and River Basin  Plans. Thus, the compliance with Directives 2000/60 / EC of the European Parliament and of the Council establishing a framework for Community action in the field of water policy and 2007/60 / EC on the assessment and management of flood risk is also ensured.
Project deals with current insufficient level of flood protection in area of City of Brno, which is risen to Q100=395 m3/s. Length of the intervention is approx. 2663 m of flood protection measures in 3,9 km waterbed. The intervention consists of earth dykes (length 1327 m), reinforced concrete walls (length 1066 m), which create neccessary space for revitalisation of waterbed (length 2855 m), revitalisation of floodplain (length 450 m) and  creation of associated nature-based elements (for instance wetlands etc.). Additionally 4,5 thousand of m3 of current flood protection walls will be removed to create space for the above mentioned. Final result of the project will increase the level of flood protection in Brno using to high extent nature-based solutions with positive secondary impacts on wellbeing and comfort of population in city.
The wide use of nature-based elements in floodplains will support mitigation of unfavorable effects of the climate change. Additionally the used measures are selected with emphasis on low  maintenance costs and with respect to long-term sustainability.
 </t>
  </si>
  <si>
    <t>Compliance with the state water planning policy, consisting of elaborated elaborated Flood Risk Management Plans and sub-basin plans. Compliance with Directives 2000/60 / EC of the European Parliament and of the Council establishing a framework for Community action in the field of water policy and 2007/60 / EC on the assessment and management of flood risks.
By screening EIA procedure following measures will be implemented:
- Construction and demolition work in the riverbed will be limited in periods of extremely high temperatures associated with low flows (ie low oxygen concentrations in the water).
- to prepare and submit a building flood plan for approval for the construction,
- to prepare an emergency plan for the construction in the sense of Act No. 254/2001 Coll., on Waters and on the Amendment of Certain Acts (Water Act), as amended, the content of which will be acquainted by all construction workers,
- to exclude the storage of substances which may endanger the quality of surface water or groundwater, including fuel supplies for construction machinery, and to transport all leachable substances and construction debris immediately from the construction site equipment in the floodplain,
- install drip trays under standing construction mechanisms; equip mechanisms with a sufficient amount of remediation means for the eventual elimination of oil spills; to maintain the mechanisms in perfect technical condition with continuous control, especially in terms of possible drips of oil substances.</t>
  </si>
  <si>
    <t>Compliance with the state water planning policy, consisting of the elaborated Flood Risk Management Plans and sub-basin plans. Compliance with Directives 2000/60 / EC of the European Parliament and of the Council establishing a framework for Community action in the field of water policy and 2007/60 / EC on the assessment and management of flood risks.
Screening EIA procedure for investment 2.9.1 took place in accordance with Act No. 100/2001 Coll. And the project does not have a negative impact on the environment and does not have to be further assessed according to this law.
Results from the Screening are following:
The Regional Authority of the South Moravian Region, Department of the Environment, as the competent body for nature and landscape protection, issued an opinion on the project in question on the possibility of a significant impact of the project on a site of European importance or bird area, file no. JMK 39292/2018 of 9.3.2018, the conclusion of which was to exclude the significant impact of the project.
The site is not part of any national park, protected landscape area or other specially protected area and does not extend into the protection zone of the above-mentioned protected areas. The plan is mainly located in the declared flood area Q100 of the Svratka River.
The implementation of the project will not have a significant negative impact on the plant communities present. The implementation of the project will not endanger or be degenerate generally protected species, disrupt the reproductive capacity of species, the extinction of the species population or the destruction of the ecosystem of which they are a part. From the point of view of the long-term existence of the project, a partial revitalization of the Svratka river will be carried out, within which the biodiversity of the area will increase. As part of the project, replacement plantings of locally native tree species will be carried out. The banks of the stream will be planted with aquatic and wetland plant species.
The implementation of the project will have a slight negative impact on the populations of the animals present due to the disturbance of the individuals present and the impact on their habitats. Most of the species found in the area of interest are sufficiently mobile and will thus be able to move unscathed from the site of the ongoing work (fish, birds, amphibians and reptiles outside the winter season). Although the implementation of the project will have a disruptive effect on specially protected species, or will affect the habitats of some species, it can be stated that this effect will not reach the intensity at which the populations of these species in the affected area would be endangered. After the temporary abandonment of the disturbed premises, rapid recolonization will take place after the work is completed. The loss of some habitats, especially in connection with the felling of trees, will not be fatal for specially protected species, as it is not a question of destroying these habitats as a whole, and care will be taken to keep the most valuable stands. The implementation of the project will not endanger or degenerate generally protected species, disrupt the reproductive capacity of species, the extinction of the species population or the destruction of the ecosystem of which they are a part. The revitalization of the river will contribute to the development of biodiversity in the area concerned. During the implementation of the project, the impact on the present individuals of specially protected animal species will be slightly negative, but the implementation of the project will not have a significant negative impact on the population of any of the species present in the wider vicinity of the project.
Implemented measures as stated by EIA:
Construction work will be limited to the time of bird breeding based on the recommendations of experts and the specific course of the season in a given year. The restriction will only apply to the section of km 38,730-39,990. The section of km 37,055-38,730 is not significant from the point of view of bird communities, work can take place here without restrictions.
- Construction and demolition work in the riverbed will be limited during the fish breeding season (May, June).
- Tree felling will be carried out only to the extent necessary, during the dormant period.
- On the basis of consultation with an expert, tree species important for bird nesting will be selected, and these tree species will be left in the area.
- As part of the compensation of felled trees, a replacement planting of a suitable species composition will be carried out.</t>
  </si>
  <si>
    <t xml:space="preserve">OPE 2021-2027, OPE funds 2021 - 2027 will not be used for RRF projects, components 2.9.2 </t>
  </si>
  <si>
    <t>The costs are based on projects that are submitted in the OPE and are beyond the allocation set out in the call. OPE projects will not cover the entire allocation of component 2.9, it is assumed that additional projects will be provided to cover the allocation 2.9.2.  Prepared projects focused on rainwater management with a requirement for 85% support amount to CZK 760 million. The evaluation of projects is not completed. According to the experience from the operational program, it is possible to count on the submission of new projects focused on rainwater management in the amount of CZK 600 million in three years (150 projects with an average cost of CZK 4 million). A provision of CZK 160 million is calculated in the event that all projects above the OPE allocation are not evaluated positively.</t>
  </si>
  <si>
    <t xml:space="preserve">SEF CR on the basis of projects submitted in the OPE and other additionally submitted projects </t>
  </si>
  <si>
    <t xml:space="preserve">Values of projects from the OPE 2014-2020. Rainwater retention in the volume of 21,300 m3 was supported for the stated amount. The increase in the price per m3 is not significant, especially taking into account inflation since the beginning of the 2014-2020 programming period and the increasing complexity of the proposed solutions and the related financial demands of projects at a later stage of the programming period. </t>
  </si>
  <si>
    <t>OPE 2014-2020</t>
  </si>
  <si>
    <t>Supported projects are focused on the area of rainwater management in the urban area. investments from a life-cycle perspective do not have the expected significant negative impacts on this environmental area and are in line with this DNSH criterion.</t>
  </si>
  <si>
    <t>The supported projects are focused on the area of ​​rainwater management in the urban area and directly contribute to the adaptation to climate change. Compliance with the state water planning policy is ensured, consisting of the elaborated Plan of the main river basins of the Czech Republic and subsequent plans of the national part of the international river basin district and plans of river basin districts, including programs of measures (for the period until 22 December 2015) consisting of processed Flood risk management plans and sub-basin plans.
Furthermore, compliance with Directives 2000/60 / EC of the European Parliament and of the Council establishing a framework for Community action in the field of water policy and 2007/60 / EC on the assessment and management of flood risks. Life-cycle investments do not have the expected significant negative impacts on this environmental area and are in line with this DNSH criterion. The plan is suitably designed, it does not have significant shortcomings of the technical solution limiting the beneficial effects that could be achieved in the given conditions (eg inappropriate way of solving rainwater management for the given locality and conditions).</t>
  </si>
  <si>
    <t>Supported projects are focused on the area of management of rainwater in urban areas. Investments in its full life-cycle do not have the expected significant negative impacts on this environmental area and are in line with this DNSH criterion.
During construction work and reconstruction of buildings associated with adaptation measures and measures for the use of rainwater, the generated construction and demolition waste will be mainly collected and reused in accordance with high standards at national and industrial level and in accordance with guidelines for construction waste generation and management and demolition of the Ministry of the Environment (https://www.mzp.cz/C1257458002F0DC7/cz/metodika_stavebni_odpady/$ FILE / OODP-metodicky_navod_SDO-20180904.pdf).</t>
  </si>
  <si>
    <t>Supported projects are focused on the area of rainwater management in the urban area. Investments from perspective of its full life-cycle do not have the expected significant negative impacts on this environmental area and are in line with this DNSH criterion.</t>
  </si>
  <si>
    <t>The compliance of projects with the state water planning policy is ensured, consisting of the elaborated Flood Risk Management Plans and sub-basin plans. Compliance with Directives 2000/60 / EC of the European Parliament and of the Council establishing a framework for Community action in the field of water policy and 2007/60 / EC on the assessment and management of flood risks. In the case of tanks (underground and surface), the project includes pre-treatment at the inlet to the building and a safety overflow. In the case of, however, the project includes a geological assessment. However, deep of the equipment under construction is not permitted. The infiltration device will be located in accordance with the hydrogeological assessment according to ČSN 75 9010 - Rainwater infiltration equipment, TNV 75 9011 - Rainwater management and at least 1 m above the maximum groundwater level at the location, the bottom of the infiltration device must not be located directly on top at the same time, the collectors must not be interconnected, ie the infiltration device must not be connected to other technical devices, the depth of which exceeds the limits mentioned in the previous text.</t>
  </si>
  <si>
    <t xml:space="preserve">Dual financing in relation to the OPE is avoided as follows. In the case of applications from external beneficiaries will be set a limit in the RRF (in line with the existing rules of the Support for the Restoration of Natural Landscape Functions programme) - up to 1m CZK/project in water ekosystems and  up to 250000 CZK/project in other ecosystems.  More costly projects go to the OPE. In the case of resort organisations, larger projects are supported in the OPE and in the case of management it is a multi-annual renewal action. By contrast, the RRF, through the Support for the Restoration of Natural Landscape Functions programme, should finance rather minor periodic interventions and actions triggered by opportunities (independent of long-term planning) which are not suitable for funding from the OPE. Resort organisations will submit their projects in the RRF and the OPE for evaluation by the same administration authority, so dual financing would be identified. This definition has already proved to be sufficient in the past period. </t>
  </si>
  <si>
    <t>National budget - average yearly expenditures for this types of projects. Administration authority for both national programmes and RRF is Ministry of Environment which will be during acceptance and assessment of the projects for eligibility of funding responsible. And will set up standard process in project management to avoid risk of double financing</t>
  </si>
  <si>
    <t xml:space="preserve">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Measures to maintain and improve the condition of the subject of protection of SPAs, incl. Natura 2000 (60 thousand CZK / ha). Restored or preserved locality for ZCHD according to processed ZP, PP, RAP (75 thousand CZK / pc). Background materials to improve the state of nature and landscape (150 thousand CZK / pc). The stated final allocations of investments 2.9.3 count on 3% inflation - CZK 545 million (CZK 528 million without inflation) </t>
  </si>
  <si>
    <t>MOE</t>
  </si>
  <si>
    <t>investments from a life-cycle perspective do not have the expected significant negative impacts on this environmental area and are in line with this DNSH criterion. Investments contribute to the resilience of ecosystems and, in theory, to carbon sequestration.</t>
  </si>
  <si>
    <t>investments from a life-cycle perspective do not have the expected significant negative impacts on this environmental area and are in line with this DNSH criterion. The investment is related to the protection of species and the improvement of the condition of protected sites. Measures are implemented to preserve and improve the protection of specially protected areas and Natura 2000 sites, and measures to support specially protected species result from approved plans for the care of specially protected areas, principles of care for national parks and their protection zones (hereinafter the principles of care), summaries of recommended measures for Natura 2000 sites, rescue and care programs for specially protected plant and animal species or regional action plans and other conceptual documents for nature protection. The investments made thus help species and localities to increase their natural or weakened resistance to the effects of climate change.</t>
  </si>
  <si>
    <t xml:space="preserve"> Life-cycle investments do not have the expected significant negative impacts on this environmental area and are in line with this DNSH criterion. The investment is related to the protection of species and the improvement of the condition of protected sites. Measures are implemented to preserve and improve the protection of specially protected areas and Natura 2000 sites and measures to support specially protected species result from approved plans for the care of specially protected areas, principles of care for national parks and their protection zones (hereinafter the principles of care), summaries of recommended measures for Natura 2000 sites, rescue and care programs for specially protected plant and animal species or regional action plans and other strategic documents for nature protection.</t>
  </si>
  <si>
    <t>NO</t>
  </si>
  <si>
    <t>Investments from perspective of full life-cycle do not have the expected significant negative impacts on this environmental area and are in line with this DNSH criterion. During possible construction work, the generated construction and demolition waste will be mainly collected and reused in accordance with high standards at the national and industrial level and in accordance with the guidelines for the generation and management of construction and demolition waste from the Ministry of the Environment (https: // www. mzp.cz/C1257458002F0DC7/cz/metodika_stavebni_odpady/$ FILE / OODP-metodicky_navod_SDO-20180904.pdf).</t>
  </si>
  <si>
    <t xml:space="preserve">Investments by their nature and from perspective of full life-cycle do not have the expected significant negative impacts on this environmental area and are in line with this DNSH criterion. </t>
  </si>
  <si>
    <t>Supported investments are directly related to the positive impact and protection of biodiversity. For this reason, the intervention area has a 100% environmental tag chosen and meets the requirements for the DNSH compliance criterion.</t>
  </si>
  <si>
    <t>National budget - average yearly expenditures for this types of projects. Administration authority for both national programmes and RRF is Nature Conservantion Agency which will be during acceptance and assessment of the projects for eligibility of funding responsible. And will set up standard process in project management to avoid risk of double financing</t>
  </si>
  <si>
    <t>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Improvement of species and spatial composition of the forest (CZK 348,750 / ha). Care for valuable non-forest terrestrial habitats (48,438 / ha). Creation and restoration of wetlands (incl. Ponds and small reservoirs) (CZK 3.25 million / ha). Revitalization and renaturation of watercourses (CZK 11 million / ha). Tree plantings outside the forest (2300 CZK / pc). Assessment of water retention potential on average 40 ths. CZK/km2. Engineering project documentation (approx 5% costs of typical project). Implementation of proposed measures - broad cost range based on "clist of ommon measures", no unit costs (30 mil. CZK in total). The stated total allocation of CZK 685 million assumes 3% inflation in the whole period (670 mil. CZK without inflation).</t>
  </si>
  <si>
    <t>AOPK ČR</t>
  </si>
  <si>
    <t>The investment is primarily focused on increasing the resilience of ecosystems to climate change through nature-friendly solutions and contributes to this environmental goal by increasing adaptation capacity of ecosystems. Supported measures does not hamper any additional adaptation measures and are in line with objectives of National adaptation plan to climate change and Strategy for biodiversity protection. The intervention area has 100% climate tag as measures are local and complemented by systemic measures for landscape water retention. Investment is in line with the DNSH criterion.</t>
  </si>
  <si>
    <t>The investment is focused on increasing the resilience of ecosystems to climate change, especially the impact of drought. This is close to nature and natural solutions in given localities and ecosystems. Investments do not have a negative impact on increased water consumption or reduced ecological quality of water areas. Investments are directed to the implementation of measures to strengthen the ecological stability of the landscape and biodiversity in the territorial context of the entire Czech Republic. In specially protected areas and Natura 2000 sites, measures will be carried out in accordance with planning documents (care plans, care principles, summaries of recommended measures). In particular, the restoration and creation of landscape elements, increasing the representation of permanent greenery, restoration of the natural structure of forest stands or restoration of the water regime of the landscape, incl. revitalization of watercourses. Emphasis will be placed on nature-friendly solutions and support for biodiversity, including regulation of the spread of invasive species. For this reason, the investment is in line with the DNSH principle in the field of sustainable management of water resources.</t>
  </si>
  <si>
    <t>Investments will be directed to the implementation of measures to strengthen the ecological stability of the landscape and biodiversity in the territorial context of the entire Czech Republic. In specially protected areas and Natura 2000 sites, measures will be implemented in accordance with planning documents (care plans, care principles, summaries of recommended measures). In particular, the restoration and creation of landscape elements, increasing the representation of permanent greenery, restoration of the natural structure of forest stands or restoration of the water regime of the landscape, incl. revitalization of watercourses. Emphasis will be placed on nature-friendly solutions and support for biodiversity, including regulation of the spread of invasive species. As such, they are primarily to secondarily motivated by the protection of biodiversity and are in line with the DNSH principle.</t>
  </si>
  <si>
    <t>OP JAK will complementarily focus on the so-called 4th phase of curriculum reform; the amount is the estimated allocation for a given call
SC 2.2 Increase the quality, efficiency and relevance of the education and training system - CZK 10 billion (the sum does not correspond, because the OP JAK focuses on other areas; amounts in the EU share)</t>
  </si>
  <si>
    <t>09.8 - Education n.e.c.</t>
  </si>
  <si>
    <t>108 - Support for the development of digital skills</t>
  </si>
  <si>
    <t>3 - 108 - Support for the development of digital skills</t>
  </si>
  <si>
    <t>The reform has a positive impact on mitigation in the long run, as it will contribute to the green and digital transformation of society. Furthermore, thanks to advanced digitization and the associated transformation of the education system, we expect the share of jobs in higher value-added sectors to increase and, conversely, the share of jobs in lower value-added sectors to decrease.</t>
  </si>
  <si>
    <t>The reform can only demonstrate positive effects on adaptation in the long run, as it will contribute to the green and digital transformation of society. Furthermore, thanks to advanced digitization and the associated transformation of the education system, we expect the share of jobs in higher value-added sectors to increase and, conversely, the share of jobs in lower value-added sectors to decrease.</t>
  </si>
  <si>
    <t>The reform can only demonstrate positive effects in the long run, as it will contribute to the green and digital transformation of society. Furthermore, thanks to advanced digitization and the associated transformation of the education system, we expect the share of jobs in higher value-added sectors to increase and, conversely, the share of jobs in lower value-added sectors to decrease.</t>
  </si>
  <si>
    <t>The reform expects positive effects in the long run, as it will contribute to the green and digital transformation of society. Furthermore, thanks to advanced digitization and the associated transformation of the education system, we expect the share of jobs in higher value-added sectors to increase and, conversely, the share of jobs in lower value-added sectors to decrease.</t>
  </si>
  <si>
    <t>OP JAK will complementarily focus on the application of digital competencies for specific teaching in a specific area; it will also focus on supporting the creation and implementation of SEP; thus OP JAK will follow up on the activities of the NRP and develop them.
SC 2.2 Increase the quality, efficiency and relevance of the education and training system - CZK 10 billion (the sum does not correspond, because the OP JAK focuses on other areas; amounts in the EU share)</t>
  </si>
  <si>
    <t>Creating a system of support and education for schools in the field of informatics thinking and digital literacy, and supporting schools through ad hoc standards to choose the training for their teachers themselves.
Ad Reform 1.2 - Sent documents for costing (see appendix) are calculations of the National Pedagogical Institute according to the material "Support plan for the implementation of the revised FEP ZV in the field of ICT for 2021" (Ref .: MSMT-6470 / 2021-2), which contains " calculator ”enabling the calculation of costs to support schools in the field of informatics thinking and digital literacy according to the number of schools. We use this calculator in our calculations.
Given that the Ministry of Education, Youth and Sports supports schools in this way centrally and comprehensively for the first time, we cannot be inspired in some past projects.</t>
  </si>
  <si>
    <t>Ongoing NPI activities, providing "ad hoc standards" to schools in autumn 2020</t>
  </si>
  <si>
    <t>OP JAK does not have investment parts for regional education; Complementarity is here from the IROP, which only supports vocational classrooms, not general and loanable digital equipment
OP JAK SC 2.2 Increase the quality, efficiency and relevance of the education and training system - CZK 10 billion (the sum does not correspond, because OP JAK focuses on other areas; amounts in the EU share)</t>
  </si>
  <si>
    <t>It is expected that schools will be provided with funds through the new institute of the Education Act - the so-called "ad hoc normativ" funds for equipment for teaching new informatics and the creation of a fund of mobile digital devices. The provision of funds will follow the example of the provision of extraordinary funds for ICT in October 2020. It is also expected with the creation of comprehensive methodological support and the creation of a network of IT gurus who will help schools with digitization.
Ad Investment 1.3. - The ad hoc normative tool was already used in 2020 and proved to be very functional and simple. That is why we want to use it to point out other means. In the calculation, it is only necessary to determine the amount per school / teacher that was obtained from the market research. Even so, it is only indicative, as each school is different in size and will probably have to choose a norm for the class or student. Given that ad hoc standards were first used in 2020, we do not have any other documents to substantiate the calculation. It is not possible to build on past calls from operational programs, as this is a completely different tool.</t>
  </si>
  <si>
    <t>Providing "ad hoc standards" to schools in autumn 2020</t>
  </si>
  <si>
    <t>012 - IT services and applications for digital skills and digital inclusion</t>
  </si>
  <si>
    <t>3 - 012 - IT services and applications for digital skills and digital inclusion</t>
  </si>
  <si>
    <t>The investment has negligible in the context of DNSH assesment. In the long run, however, it can contribute to and have a positive impact on innovation in this area, as it will contribute to the green and digital transformation of society. The investment assumes the purchase of digital equipment for schools, but such equipment will be purchased that will not significantly affect this area.</t>
  </si>
  <si>
    <t>The investment has negligible in the context of DNSH assesment.  In the long run, however, it can contribute to and have a positive impact on innovation in this area, as it will contribute to the green and digital transformation of society. The investment assumes the purchase of digital equipment for schools, but such equipment will be purchased that will not significantly affect this area.</t>
  </si>
  <si>
    <t>OP JAK will complementarily focus on new study programs and their changes; The NRP will therefore create a basis, which will be further developed by the OP JAK.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</si>
  <si>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09.4 - Tertiary education</t>
  </si>
  <si>
    <t>The volume of support was determined on the basis of previous experience with similar programs, in particular the type-related calls of the ESIF OP RDE (see the list of previous calls in column W). In addition to the experience with drawing funds from these calls, the average cost of educational activities of universities was also taken into account, expressed by the average standard according to the breakdown of the university budget.</t>
  </si>
  <si>
    <t>documents of the Ministry of Education, Youth and Sports, summary analytical information from implemented calls from the OP RDE</t>
  </si>
  <si>
    <t>see the annexes to the costing - an example of the two most relevant calls from the OP RDE, on which we are based</t>
  </si>
  <si>
    <t>OP RDE calls:
No. 02_16_015 - ESF call for universities
No. 02_17_044 - Support for the development of the study environment at universities,
No. 02_16_017 - Research infrastructures for educational purposes - building or modernization
No. 02_16_018 - Development of research-oriented study programs
No. 02_17_044 - Support for the development of the study environment at universities
No. 02_18_056 - ESF call for universities II
No. 02_18_057 - ERDF call for universities II
No. 02_18_058 - ESF call for universities - Structurally disadvantaged regions
No. 02_18_059 - ERDF call for universities - Structurally affected regions
No. 02_16_031 - Lifelong learning at universities</t>
  </si>
  <si>
    <t>113 - Support for tertiary education (excluding infrastructure)</t>
  </si>
  <si>
    <t>Thanks to advanced digitization and the associated transformation of the education system, we expect the share of jobs in higher value-added sectors to increase and, conversely, the share of jobs in lower value-added sectors to decrease.</t>
  </si>
  <si>
    <t>OP JAK will complementarily focus on more general interventions and systemic interventions, but in the form of subsidies, not norms; OP JAK will thus further develop the interventions started from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</si>
  <si>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The data are based on analyzes of the Ministry of Education, Youth and Sports carried out in primary schools and the number of primary schools identifying the need to support teachers in working with a heterogeneous group of pupils. The financial support package was determined on the basis of data from unit costs in the OP RDE and comprehensive programs for schools created.
Expenditures will be primarily intended for wage costs, including statutory contributions for employers and for the purchase of current and small tangible assets consisting of teaching aids necessary for the implementation of activities with pupils from socio-economically disadvantaged backgrounds. Some of the activities will be able to be purchased by schools in the form of services, typically various forms of education of pedagogical staff (courses, mentoring, supervision, etc.). The number of schools in need of support, which is the basis for the necessary financial allocation, was determined on the basis of CSI reports and quality school criteria used to evaluate the quality of the educational process in individual schools and on the basis of the prepared SES school based on the international PISA survey. Schools will be divided into individual groups according to the final classification. A different amount of financial support will be set for groups. The aim is a pilot verification of the index financing system and the result of the reform will be an agreed index system of financing regional education by a meeting of the MEYS management and a paragraphed version of the law will be prepared.</t>
  </si>
  <si>
    <t>Summary analytical information from the calls of the OP RDE</t>
  </si>
  <si>
    <t>An absorption analysis was performed and the data are based on analyzes performed by the MEYS and the Czech School Inspectorate in schools.</t>
  </si>
  <si>
    <t>OP RDE - calls for unit costs for schools
No. 02_16_015 - ESF call for universities
No. 02_17_044 - Support for the development of the study environment at universities,
No. 02_16_017 - Research infrastructures for educational purposes - building or modernization
No. 02_16_018 - Development of research-oriented study programs</t>
  </si>
  <si>
    <t>112 - Support for primary to secondary education (excluding infrastructure)</t>
  </si>
  <si>
    <t xml:space="preserve">OP JAK will complementarily focus on tutoring, especially in the school / formal environment, in the form of subsidies. It will therefore further develop the measures implemented by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 </t>
  </si>
  <si>
    <t>The data are based on analyzes of the Ministry of Education, Youth and Sports and the interest of schools drawing this support in unit costs from the OP RDE.
Tutoring: The price of the unit is CZK 10,500 for 16 hours of tutoring for 5 pupils.
Preparation for lessons: The price of the unit is CZK 25,500 for 48 hours of tutoring for 5 pupils.
Expenditures will be primarily intended for wage costs, including statutory contributions for employers and for the purchase of current and small tangible assets consisting of teaching aids necessary for the implementation of tutoring for primary and secondary school pupils.</t>
  </si>
  <si>
    <t>OP JAK does not count on complex new buildings in the field of tertiary education, it will focus on the development of workplaces in the form of equipment or reconstruction. Within the MIT, it is also possible to cover expenditures that are not from the ERDF. eligible.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</si>
  <si>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Co-financing from own resources of both affected public universities (Charles University, Masaryk University). The amount may still change upwards (now about 10% of the total expected costs), hence in favour of the RRF</t>
  </si>
  <si>
    <t>According to the item budgets from the achieved degree of processing of project project documentation, realization of construction and equipment: construction, TDI, OSH, VŘ, furniture, instrumentation, does not include the price for processing project documentation</t>
  </si>
  <si>
    <t>See appendices to the costing - previously completed constructions of both affected public universities (Biobanka, SIMU, UniMeC, Dean's Office and canteen)</t>
  </si>
  <si>
    <t>OP RDE calls:
No. 02_16_016 ERDF call for universities
No. 02_16_013 Research infrastructures</t>
  </si>
  <si>
    <t>Ministry of Education, Youth and Sports; Estimation of costs according to the processor of project documentation and project needs according to the investor's assignment (Charles University, Masaryk University)</t>
  </si>
  <si>
    <t>087 - Infrastructure for tertiary education</t>
  </si>
  <si>
    <t>Construction will not lead to significant greenhouse gas emissions. The construction of buildings meets strict energy standards. The production of nitrogen oxides will be well below the legally permitted limit. Carbon monoxide production is also very low. It is assumed that only the latest and most modern technologies will be used both for the functioning of own buildings (operational technologies such as air conditioning, cooling, heating, etc.) and as instrumentation for teaching and individual scientific directions. Use of low-temperature heating systems using waste heat from cooling devices, consistent recuperation of waste heat for further use. The heat source will be gas condensing boilers or heat pumps and additional sources such as central heat supply within the existing network and partial installation of solar and photovoltaic panels.
When acquiring new buildings, the requirements of the Act on the Energy Performance of Buildings, which require the construction of buildings with almost zero consumption, will be respected.
see Act No. 406/2000 Coll., on energy management, as amended, and related regulations
 e.g.
Decree No. 78/2013 Coll., On the energy performance of buildings, as amended by Decree No. 230/2015 Coll.,
Decree No. 197/2007 Coll., Which lays down rules for heating and hot water supply, specific indicators of thermal energy consumption for heating and hot water preparation and requirements for equipping the internal heating systems of buildings with devices regulating the supply of thermal energy to final consumers, as amended Decree No. 237/2014 Coll.</t>
  </si>
  <si>
    <t>For investments, investment projects will be required to be in accordance with the Strategy for Adaptation to Climate Change in the Conditions of the Czech Republic, ie in accordance with the EU strategy. The buildings are not located in the floodplain.
The measure requires that it be ensured that new buildings meet the necessary standards and meet the low-consumption standard. New and reconstructed school facilities will be energy efficient, low-temperature heating systems using waste heat from cooling appliances, new design of landscaping using tree vegetation to shade streets to reduce surface temperature, use of water elements to cool outdoor areas, consistent recovery of waste heat for further use
Therefore, this activity will not have a significant negative impact on the current or future climate situation and its impacts on people, nature or property.
viz
Climate change adaptation strategy in the Czech Republic - Ministry of the Environment (mzp.cz)</t>
  </si>
  <si>
    <t>The supported measures have a negligible impact on this environmental objective, taking into account the direct and primary indirect impacts throughout the life cycle. In accordance with the Water Framework Directive (2000/60 / EC), no risks of environmental degradation related to the protection of water quality and water scarcity have been identified. The implementation of projects will not have a significant impact on water protection. On the contrary, for example, the level of water protection in the affected localities can be improved by means of water management measures.
- use of water elements for cooling outdoor areas, use of rainwater for watering green areas, the location of new buildings will not worsen runoff conditions in the area, the projects address the disposal of rainwater from newly created roofs and paved areas, which will be disposed of on the land using infiltration galleries or storage tanks for further use of gray water, for watering
During construction, it is necessary to take measures against leakage of fuel or oil from trucks and cars and from construction mechanisms. The chemicals used will be stored in the original packaging in secure places and a regular visual inspection of the construction site will be carried out in order to detect any leakage of hazardous substances in a timely manner. An emergency point with sorbents and other remediation means will be located on the construction site. In case of leakage and contamination of the soil, its extraction will be performed and transported to the biodegradation area or landfill of the relevant category. During the construction, mobile sanitary facilities will be used on the construction site, which will be located on the area of ​​the construction site equipment. During the construction, these sanitary facilities will be connected to the existing sewerage system, which is available in the area. From the point of view of safety, all health and safety rules will be observed during construction, incl. coordination of work. If necessary, all water from the operation of the project will be pre-treated to the limits of the sewerage regulations and connected to a unified sewerage system, where they will be subsequently treated before leaving the recipient. No industrial wastewater will be generated due to the operation. Therefore, the project will not have a negative impact on both surface water and groundwater resources. There are no used sources of drinking water in the vicinity of the project. The intention will not affect the speed and direction of groundwater flow. The subject of the plan is not groundwater abstraction.</t>
  </si>
  <si>
    <t>The supported measures have a negligible impact on this environmental objective, taking into account the direct and primary indirect impacts throughout the life cycle. The measure will not lead to significant resource inefficiencies or increased waste generation. This obligation is conditioned, among other things, by Act No. 134/2016 Coll., On the award of public contracts, as amended, in § 6 of the Principles of Public Procurement, paragraph 4, which stipulates
 (4) The contracting authority is obliged to observe the principles of socially responsible procurement, environmentally responsible procurement and innovation in the procedure under this Act, namely in creating tender conditions, evaluating tenders and selecting suppliers. within the meaning of this Act. The contracting authority is obliged to duly justify its procedure.
waste-free technologies are designed, all waste will be thoroughly sorted in a controlled waste management regime
Different types of waste will be produced:
• Municipal waste
• Separated waste
• Biological waste
• Organic waste
• Chemical waste
•	Radioactive waste
• Inactivated waste
These wastes will be properly disposed of and transported from the building, recycled as much as possible. Some types of waste will be disposed of by specialized companies. In accordance with the Waste Act No. 185/2001 Coll., Within the scope of Decree 93/2016 Coll. and others, waste will be sorted at the facilities directly at the source (regardless of economic efficiency). Some of the hazardous waste will already be placed in autoclaves and disinfected within the laboratories.
The generator of the waste that will be generated during construction will be the construction contractor. During the construction, records will be kept on the amount and method of waste management, in accordance with the Decree of the Ministry of the Environment No. 383/2001 Coll. Waste collection points within the construction yard and funds intended for their management will be marked in accordance with the requirements of Decree No. 383/2001 Coll., On similarities in waste management. The generator of construction waste is obliged to sort the waste and offer it for use to the operator of the construction waste treatment plant. Construction waste will be secured against unwanted deterioration or leakage.</t>
  </si>
  <si>
    <t>The measures supported have a negligible impact on this environmental objective, taking into account direct and primary indirect impacts throughout the life cycle. Based on the measures taken to reduce emissions of noise, dust and pollutants during the operation of new buildings, it has no significant impact - use of low-temperature heating systems using waste heat from cooling devices, consistent recuperation of waste heat for further use</t>
  </si>
  <si>
    <t>The supported measures have a negligible impact on this environmental objective, taking into account the direct and primary indirect impacts throughout the life cycle. The new infrastructure will not be located in or near biodiversity-sensitive areas (including the Natura 2000 network of protected areas, UNESCO World Heritage sites and key biodiversity areas, as well as other protected areas). The investment has no connection with the protection of biodiversity and ecosystems (urban development) New buildings in the considered localities will not have a negative impact on the existing functioning of ecological functions and connections in the landscape. There is no memorial tree in the considered area of ​​interest. If there are valuable trees near the construction site, they will be incorporated into the landscaping around the building.
(Směrnice o ochraně přírodních stanovišť, volně žijících živočichů a planě rostoucích rostlin byla přijata 21. května 1992 a vstoupila v platnost v roce 1994. Cílem směrnice je ochrana biodiverzity na území členských států EU. Ukládá vyhlašovat významné evropské lokality pro významné typy stanovišť, která jsou uvedena v její příloze I. a pro druhy rostlin a živočichů jmenovaných v její příloze II. Do zájmového území žádná EVL nezasahuje a nenachází se ani nikde v okolí. 
Směrnice o ochraně volně žijících ptáků (79/409/EEC) byla přijata 2. dubna 1979 a v platnost vstoupila 6. dubna 1981. Směrnice vytváří ucelený rámec ochrany volně žijících ptáků a jejich stanovišť, hnízd i vajec na území členských států EU. Dále pak členským státům ukládá povinnost chránit stanoviště ptačích druhů o dostatečné rozmanitosti a rozloze. Nikde poblíž se nenachází žádná ptačí oblast.)</t>
  </si>
  <si>
    <t>18 - 3.3 Modernisation of employment services and labour market development - 3.3.1.1 Development of labour market policies – digital competencies</t>
  </si>
  <si>
    <t>In the projects of the Labor Offices supported from the operational programs OPZ / OPZ +, in order to prevent undesirable duplications, activities in the area of digital competencies will not be supported, after the start of the implementation of support from the National Recovery Plan. This applies in particular to projects related to VDTP II and POVEZ II, where until the end of 2025 the area of supported activities will be thematically defined so that there will be no overlap with the National Recovery Plan.</t>
  </si>
  <si>
    <t>Náklady na jednu podpořenou osobu v oblasti dalšího vzdělávání byly odhadnuty na základě aktuální výše podpořené osoby v projektu POVEZ II. Z dosavadního čerpání ve výši 2 020 mil. Kč a 37 754 podpořených osob vychází 1 podpořená osoba na částku 53,5 tis. Kč.
Dále náklady ve výši 50 tis. Kč na jednu rekvalifikovanou osobu vychází z praxe ÚP ČR, která je uplatňována v souladu s příslušným ustanovením zákona č. 435/2004 Sb., o zaměstnanosti, kde je v § 109a , bodu (9) uvedeno toto: „Celková finanční částka, kterou může Úřad práce vynaložit na zvolenou rekvalifikaci jednoho uchazeče o zaměstnání nebo zájemce o zaměstnání, nesmí v období 3 po sobě následujících kalendářních let ode dne prvního nástupu na zvolenou rekvalifikaci přesáhnout částku 50000 Kč.“
Počet podpořených osob: 65 000
Celkové očekávané náklady: 65 000 * 50 000 = 3 250 mil. Kč. (z toho 32,5 tis. osob získá rekvalifikaci nebo si prohloubí svoje dosavadní kompetence formou celoživotního vzdělávání zajišťovaného přes ÚP ČR a 32,5 tis. osob bude podpořeno v rámci profesního vzdělávání přímo u zaměstnavatele).</t>
  </si>
  <si>
    <t>Bylo vycházeno z výdajů vynaloženych v obdobných projektech ÚP ČR, které byly zaměřeny na podporu profesního vzdělávání a rekvalifikací a jejich spolufinancování bylo prostřednictvím ESF. Dále z parametrů pro maximální cenu za zvolenou rekvalifikaci dle zákona o zaměstnanosti.</t>
  </si>
  <si>
    <t xml:space="preserve">OPZ (v případě projektu POVEZ II).  Profesní vzdělávání u zaměstnavatele - výpočet nákladů na jednu podpořenou osobu v projektu POVEZ II naleznete v příloze pdf s názvem NPO - costing POVEZ II. Rekvalifikace – maximální hranice 50 tis. Kč je definována zákonem č. 435/2004 Sb., o zaměstnanosti, kde je uvedena v § 109a , bodu (9): https://www.mpsv.cz/documents/20142/1660330/z%C3%A1kon+o+zam%C4%9Bstnanosti_k+1.1.2021.pdf/8a669138-4288-22a2-481b-4c230455d6ce (Act No. 435/2004 Coll., on Employment: https://www.mpsv.cz/documents/20142/1660330/Act+on+employment+1.1.2021.pdf/3999412d-8bf6-0749-41de-11c1eb8d53df.  </t>
  </si>
  <si>
    <t>OPZ</t>
  </si>
  <si>
    <t>The investment has no connection with climate change mitigation. These are expenses for reskilling and upskilling or expenses for the equipment of modern training centers and the creation of a database. These are not expenses for renovations or construction of buildings or any investment expenses.</t>
  </si>
  <si>
    <t>The investment has nothing to do with adaptation to climate change. These are expenses for reskilling and upskilling or expenses for the equipment of modern training centers and the creation of a database. These are not capital expenditures such as renovation or construction of buildings.</t>
  </si>
  <si>
    <t>The investment has nothing to do with water protection. These are expenses for reskilling and upskilling or expenses for the equipment of modern training centers and the creation of a database. These are not capital expenditures due to the renovation or construction of buildings.</t>
  </si>
  <si>
    <t>The investment has no connection with the circular economy. These are expenses for reskilling and upskilling or expenses for the equipment of modern training centers and the creation of a database. These are not capital expenditures due to the renovation or construction of buildings.</t>
  </si>
  <si>
    <t xml:space="preserve">The investment has no connection with the protection and restoration of biodiversity and ecosystems. These are expenses for reskilling and upskilling or expenses for the equipment of modern training centers and the creation of a database. These are not capital expenditures such as renovation or construction of buildings. </t>
  </si>
  <si>
    <t>18 - 3.3 Modernisation of employment services and labour market development - 3.3.1.2 Development of labour market policies – competencies needed for digital transition and for addressing the needs of Industry 4.0</t>
  </si>
  <si>
    <t>In order to prevent undesirable duplications, the activities of digitization-related skills needed in terms of the impacts of Industry 4.0 on the labor market will not be supported in the projects of Labor Offices supported by OPZ / OPZ +, after the start of the implementation of NPO support. This applies in particular to projects related to VDTP II and POVEZ II, where until the end of 2025 the area of supported activities will be thematically defined so that there will be no overlap with NPO.</t>
  </si>
  <si>
    <t>016 - Skills development for smart specialisation, industrial transition, entrepreneurship, and adaptability of enterprises to change</t>
  </si>
  <si>
    <t>3 - 016 - Skills development for smart specialisation, industrial transition, entrepreneurship, and adaptability of enterprises to change</t>
  </si>
  <si>
    <t xml:space="preserve">18 - 3.3 Modernisation of employment services and labour market development - 3.3.1.3 Development of labour market policies – Establishment of 14 regional training centres to promote Industry 4.0 </t>
  </si>
  <si>
    <t>Náklady na materiálně technické zabezpečení sítě moderních vzdělávacích center byly odhadnuty na cca 35 milionů na jedno vzdělávací centrum. Jedná se o kvalifikovaný odhad pořizovacích nákladů na technologické hardwarové i softwarové vybavení těchto center.
14 vzdělávacích center (1 vzdělávací centrum v každém kraji)
Celkové očekávané náklady:
14 * 35 000 000 = 490 000 000 Kč</t>
  </si>
  <si>
    <t xml:space="preserve">Odhad nákladů na technologické hardwarové i softwarové vybavení je kvalifikovaným odhadem  pořizovacích nákladů na technologické hardwarové i softwarové vybavení těchto center. </t>
  </si>
  <si>
    <t xml:space="preserve">Myšlenka vzniku  sítě krajských moderních vzdělávacích center pro DV je nová, proto lze jen težko specifikovat náklady na základě minulých reforem či investic. Nicmémě např. v rámci IROP se náklady na vybavení jednoho lokálního vzdělávacího centra, resp. spíše učebny pohybují v řádech jednotek milionů, např. zde: https://irop.mmr.cz/cs/projekty/06-2-zkvalitneni-verejnych-sluzeb-a-podminek-zivot/vzdelavaci-centrum-stavebnich-oboru-(1).  
Náklady na vybudování laboratoří virtuální reality pro žáky středních škol technického směru, které vyučují strojírenské, automobilní a informatické obory spolu s tvorbou 7 výukových modelů pro výuku těchto oborů byly v rámci IROP 27 mil. viz. https://irop.mmr.cz/cs/projekty/06-2-zkvalitneni-verejnych-sluzeb-a-podminek-zivot/laboratore-virtualni-reality-(1);
Adaptace učeben pro technické vzdělávání při využití digitálních technologií a adaptace odborných učeben stavební úpravy a vybavení jazykové laboratoře a učebny přírodních věd stála v rámci IROP 24 mil. Kč a
vybudování Centra odborného vzdělávání Libereckého kraje strojírenství a elektrotechniky, v rámci něhož byly zřízeny laboratoře automatizace a mechatroniky, proběhla modernizace strojních laboratoří a byl pořízen multifunkční CNC obráběcí centrum stálo 82 mil. Kč viz. https://irop.mmr.cz/cs/projekty/06-2-zkvalitneni-verejnych-sluzeb-a-podminek-zivot/centrum-odborneho-vzdelavani-libereckeho-kraje-str.
Vzhledem k tomu, že v rámci komponenty 3.3 mají vznikat moderní vzdělávací centra na krajské úrovni a vzhledem ke skutečnosti, že centra budou vybavena moderní technikou (např. virtuální) ve smyslu strojového vybavení/simulátorů, aby bylo možné zajistit nejen běžně poskytované, ale i technicky náročné rekvalifikace v podmínkách průmyslu 4.0, lze očekávat náklady odpovídající výše uvedeným projektům. Uvedená výše nákladů je však pouze kvalifikovaným odhadem, neboť náklady na pořízení MTZ pro jednotlivá centra se může mezi jednotlivými kraji diametrálně odlišovat a to nejen na zákaldě specifických kvalifikačních požadavků v rámci jednotlivých regionů, ale též na základě nastavené spolupráce s dalšími subjekty v rámci jednotlivých krajů (záležet tedy bude také na tom, jakým MTZ budou tyto spolupracující subjekty disponovat a jaké MTZ bude naopak třeba v rámci NPO pořídit). MTZ jednotlivých center se tedy může lišit nejen na základě krajských potřeb a preferencí, ale také na základě navázané spolupráce s dalšími subjekty, jež může být též v různých krajích různě nastavena. Zajištění MTZ těchto center bude vždy řádně vysoutěženo.      </t>
  </si>
  <si>
    <t>088 - Infrastructure for vocational education and training and adult learning</t>
  </si>
  <si>
    <t>18 - 3.3 Modernisation of employment services and labour market development - 3.3.1.4 Development of labour market policies – Creation of a database of reskilling and upskilling courses</t>
  </si>
  <si>
    <t>Cca 10 mil. na vznik Databáze rekvalifikací a kurzů dalšího vzdělávání
Celkové náklady na vznik Databáze rekvalifikací a kurzů dalšího vzdělávání jsou odhadnuty na cca 10 mil. Kč</t>
  </si>
  <si>
    <t xml:space="preserve"> Odhad nákladů na vytvoření databáze rekvalifikací a kurzů dalšího vzdělávání odpovídá nákladům na vytvoření podobného typu databáze.</t>
  </si>
  <si>
    <t>Myšlenka vzniku databáze, která by byla efektivním nástrojem pro párování poptávky a nabídky v rekvalifikacích a dalším vzdělávání a jež by na jednom místě nejen shrnovala komplexní nabídku všech akreditovaných kurzů, ale nad rámec informací, kterými např. v rámci procesu akreditací ve své databázi disponuje MŠMT, by uváděla též další důležité informace např. o ceně jednotlivých kurzů či místech jejich konání, je nová, proto lze jen těžko specifikovat náklady na základě minulých reforem či investic. Nicméně MŠMT vytvářelo pro své potřeby, pro agendu akreditací rekvalifikačních programů Databázi pro akreditace (AKREDIS), která dosud není finálně dokončena a která by měla být informačním zdrojem o akreditovaných rekvalifikačních kurzech (v případě jejího zdárného dokončení bude jedným ze zdrojů informací pro databázi MPSV). Náklady na databázi AKREDIS byly dle informací MŠMT původně 7 milionů Kč + dodatečně byly náklady navýšeny v řádech jednotek milionů. Tedy aktuální náklady na vytvoření databáze Akredis lze odhadovat v podobné výši jako odhadované náklady na databázi MPSV.  
Další databází, kterou lze v tomto ohledu uvést je Informační systém pro kvalifikace a autorizace, který je též v gesci MŠMT a jehož hlavním úkolem je schraňovat informce o udělených autorizacích dle NSK. I s touto databází plánuje MPSV tuto novou databázi propojit. Náklady na tuto databázi byly 22 mil., ale do této částky byla zahrnuta i cena služeb na udržování databáze do konce projektu NSK.
Náklady na informační systém "Vzdělávání a práce", který propojuje informace z oblasti vzdělávání a kvalifikací (NSK, ISKA) s oblasti trhu práce (NSP a VPM) byly dle informací MŠMT 10,5 mil. Kč.
Náklady na vytvoření databáze VPM v gesci MPSV pak oddělení IT odhaduje na 5 mil. Kč.</t>
  </si>
  <si>
    <t>In principle, no additional funds are planned for the reconstruction and construction of new facilities as planned within the NPO. An exception may only be support for the construction of new places within OPZ +, where a smaller allocation of approximately CZK 450 million will be set aside to support the construction of new places in crèches and possibly a smaller number of projects will be supported under the CLLD in IROP 2021 - 2027- cca 80 mil.
The estimate of places that will be set up in the crèche within the NPO does not cover the current need to increase this type of service in the Czech Republic, therefore in terms of absorption capacity there is room for support from both NPO and OPZ + and IROP 2021-2027.
Duplicate funding from IROP 2021 - 2027 will be most appropriately avoided by the time separation of announced calls, or the managing authorities will ensure procedures so that the support from both programs is not combined within one facility.</t>
  </si>
  <si>
    <t>10.4 - Family and children</t>
  </si>
  <si>
    <t xml:space="preserve">Průměrné náklady pro jednotlivé typy projektů v rámci  NPO byly stanoveny na základě údajů o doposud podpořených projektech na podporu dětských skupin (úpravy prostor, nová výstavba)  z prostředků IROP.
1. Očekávaný počet podpořených projektů typu menší investice: 370
Očekávaná průměrná podpora projektu: 3,5 mil. Kč
Celkové očekávané náklady: 370*3,5 = 1,295 mld. Kč                                                                        2. Očekávaný počet podpořených projektů typu rozsáhlé investice do výstavby nových kapacit: 435
Očekávaná průměrná podpora projektu: 13,1 mil. Kč
Celkové očekávané náklady: 435*13,1 = 5,698 mld. Kč
Avšak z celkových očkávaných nákladů pouze 90% (= 5 128,7 mil. Kč se počítá na příspěvek na cíle v oblasti klimatu; 10% = náklady na nábytek, vybavení atd.)                       
Odhaduje se, že cca 25% z těchto rozsáhých investic  do nových zařízení vznikne zcela novou výstavbou a bude odpovídat oblasti intervence 25b – Výstavba nových energeticky účinných budov, koeficient 40%, alokace 512,9 mil. Kč. Zbývající 75% nových zařzení  pak vznikne formou rekonstrukcí již existujících budov a bude z 60% odpovídat oblasti intervence 26a - Energeticky účinná renovace nebo opatření na zvýšení energetické účinnosti veřejné infrastruktury, demonstrační projekty a podpůrná opatření v souladu s kritérii energetické účinnosti, koeficient 100%, alokace 2 307,9 mil. Kč. A ze 40% bude odpovídat intervenci 026 Energeticky účinná renovace nebo opatření na zvýšení energetické účinnosti veřejné infrastruktury, koeficient 40%, alokace 615,4 mil. Kč.  435 novým objektům jeslí za výše uvedených podmínek a s uvedeným přepočtem koeficientů pak odpovídá celková  alokace  3 436 195 500 Kč na plnění klimatických cílů.                                                                                                                                                                              </t>
  </si>
  <si>
    <t>ad a) Renovation of buildings-No .The building is not dedicated to extraction, storage, transport or manufacture of fossil fuels. Renovations of buildings will contribute to increasing the energy efficiency of buildings. Ad b) Building constructions-YES</t>
  </si>
  <si>
    <t>a) Renovation of buildings-No -Renovation of a building is predominantly an adaptation measure (insulation, green roofs, measures with regard to wind, high temperatures, floods ..) b) Building construction-YES</t>
  </si>
  <si>
    <t>ANO</t>
  </si>
  <si>
    <t>The building is not dedicated to extraction, storage, transport or manufacture of fossil fuels.
025b - Construction of new energy efficient buildings</t>
  </si>
  <si>
    <t>In the case of physical construction investments with a lifespan of more than 10 years, climate risks are screened and measures to ensure the investment's resilience to these risks are taken into account in accordance with the National Action Plan for Adaptation to Climate Change. Investments will take into account the risk of drought and will not be exposed to the risk of reduced water availability, erosion and will not increase the pressure on water consumption on site. Investments will have a high level of fire protection.
Buildings will use suitable materials and construction to reduce the effects of weather conditions and the risk of damage due to strong winds.
Investments will include a risk warning system to prevent damage from climate change.</t>
  </si>
  <si>
    <t>a) Renovation of buildings - water appliances will be in accordance with current standards, which ensure that it will not be a careless treatment of water and this solution will not lead to deterioration compared to the current situation. b) Construction of buildings - water appliances will comply with current standards, which ensure that it will not be a careless treatment of water and this solution will not lead to deterioration compared to the current situation.</t>
  </si>
  <si>
    <t>a) Renovation of buildings - the projects will also use recycled building material, it will be ensured that the building material will be recyclable after the end of the investment. b) Construction of buildings - recycled building material will also be used in the projects, it will be ensured that the building material will be recyclable after the end of the investment.</t>
  </si>
  <si>
    <t xml:space="preserve">a) Reconstruction of buildings-The investment does not contain and will not use hazardous substances and chemicals and substances of very high concern under REACH. In particular, asbestos will not be used in the construction and renovation of buildings more than 0.06 mg of formaldehyde per m3 and 0.001 mg per m3 of carcinogenic volatile organic compounds of categories 1A and 1B.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 b) Construction of buildings - The investment does not contain and will not use hazardous substances and chemicals and substances of very high concern according to REACH. In particular, asbestos will not be used in the construction and renovation of buildings and its proper removal will be ensured in older buildings. At the same time, in the case of renovations, the materials will not discharge into the living environment more than 0.06 mg of formaldehyde per m3 and 0.001 mg per m3 of carcinogenic volatile organic compounds of categories 1A and 1B.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 </t>
  </si>
  <si>
    <t>a) Reconstruction of buildings - Investments do not fall within the scope of the EIA assessment, do not affect the objects of nature and landscape protection, there is no occupation of agricultural land and are not implemented in protected areas and biodiversity valuable areas. B) Construction of buildings - Investments do not fall within the scope of the EIA assessment, do not affect the objects of nature and landscape protection, there is no occupation of agricultural land and they are not implemented in protected areas and biodiversity valuable areas.</t>
  </si>
  <si>
    <t>18 - 3.3 Modernisation of employment services and labour market development - 3.3.2.1 Increasing the capacity of childcare facilities – infrastructure for early childhood education and care</t>
  </si>
  <si>
    <t>085 - Infrastructure for early childhood education and care</t>
  </si>
  <si>
    <t>18 - 3.3 Modernisation of employment services and labour market development - 3.3.2.2 Increasing the capacity of childcare facilities – Construction of new energy efficient buildings</t>
  </si>
  <si>
    <t>18 - 3.3 Modernisation of employment services and labour market development - 3.3.2.3 Increasing the capacity of childcare facilities – energy efficiency renovation</t>
  </si>
  <si>
    <t>18 - 3.3 Modernisation of employment services and labour market development - 3.3.2.4 Increasing the capacity of childcare facilities – energy efficiency renovation compliant with energy efficiency criteria</t>
  </si>
  <si>
    <t>18 - 3.3 Modernisation of employment services and labour market development - 3.3.3.1.1 Development and modernisation of social care infrastructure – creation of new capacities of community-based, outpatient and field social services</t>
  </si>
  <si>
    <t xml:space="preserve">REACT-EU , IROP+ </t>
  </si>
  <si>
    <t>State budget Program 013 310 Development and renewal of the material and technical base of social services</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</si>
  <si>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116 Obestavěné prostory - 8636,5 x 321395,59 = 2775733013
     </t>
  </si>
  <si>
    <t>Klasifikace stavebních děl CZ--CC, IROP, Program 013 310 Rozvoj a obnova materiálně technické základny sociálních služeb</t>
  </si>
  <si>
    <t>IROP, Program 013 310 Rozvoj a obnova materiálně technické základny sociálních služeb</t>
  </si>
  <si>
    <t xml:space="preserve">ad a) Renovation of buildings-No .The building is not dedicated to extraction, storage, transport or manufacture of fossil fuels. Renovations of buildings will contribute to increasing the energy efficiency of buildings. Ad b) Building constructions-YES. </t>
  </si>
  <si>
    <t>a) Renovation of buildings-No -Renovation of a building is predominantly adaptation measures (insulation, green roofs, measures with regard to wind, high temperatures, floods ..) b) Building construction-YES</t>
  </si>
  <si>
    <t>Ano/ANO/Ne</t>
  </si>
  <si>
    <t>Ano</t>
  </si>
  <si>
    <t>Ano/Ano/Ne</t>
  </si>
  <si>
    <t xml:space="preserve">The building is not dedicated to extraction, storage, transport or manufacture of fossil fuels.025b - Construction of new energy efficient buildings, 026- Energy efficient renovation or measures to increase the energy efficiency of public infrastructure, demonstration projects and support measures, 026a
Energy efficient renovation or energy efficiency improvement measures of public infrastructure, demonstration projects and support measures in accordance with energy efficiency criteria </t>
  </si>
  <si>
    <t xml:space="preserve">In the case of physical construction investments with a lifespan of more than 10 years, climate risks shall be screened and measures to ensure the investment's resilience to these risks shall be taken into account in accordance with the National Climate Change Adaptation Action Plan. , erosion and will not increase the pressure on water consumption on site.The investments will have a high level of fire protection.
Buildings will use suitable materials and construction to reduce the effects of weather conditions and the risk of damage due to strong winds.
Investments will include a risk warning system to prevent damage from climate change. </t>
  </si>
  <si>
    <t xml:space="preserve">a) Renovation of buildings - the projects will also use recycled building material, it will be ensured that the building material will be recyclable after the end of the investment. b) Construction of buildings - recycled building material will also be used in the projects, it will be ensured that the building material will be recyclable after the end of the investment. </t>
  </si>
  <si>
    <t xml:space="preserve">a) Reconstruction of buildings-The investment does not contain and will not use hazardous substances and chemicals and substances of very high concern under REACH. In particular, asbestos will not be used in the construction and renovation of buildings and its proper removal will be ensured in older buildings. At the same time, in the case of renovations, the materials will not discharge into the living environment more than 0.06 mg of formaldehyde per m3 and 0.001 mg per m3 of carcinogenic volatile organic compounds of categories 1A and 1B. b) Construction of buildings - The investment does not contain and will not use hazardous substances and chemicals and substances of very high concern according to REACH. In particular, asbestos will not be used in the construction and renovation of buildings and its proper removal will be ensured in older buildings. At the same time, in the case of renovations, the materials will not discharge into the living environment more than 0.06 mg of formaldehyde per m3 and 0.001 mg per m3 of carcinogenic volatile organic compounds of categories 1A and 1B.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 </t>
  </si>
  <si>
    <t>18 - 3.3 Modernisation of employment services and labour market development - 3.3.3.1.2 Development and modernisation of social care infrastructure – reconstruction of community-based, outpatient and field social services, including facilities, reconversion of existing capacity</t>
  </si>
  <si>
    <t>REACT-EU, IROP+</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</si>
  <si>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66 Obestavěné prostory - 8636,5 x 321926,5 = 2775733013
    </t>
  </si>
  <si>
    <t>18 - 3.3 Modernisation of employment services and labour market development - 3.3.3.1.3 Development and modernisation of social care infrastructure – reconstruction of community-based, outpatient and field social services, including facilities, reconversion of existing capacity (compliant with energy efficiency criteria)</t>
  </si>
  <si>
    <t>18 - 3.3 Modernisation of employment services and labour market development - 3.3.3.2.2 Development of social prevention, counseling and care services through the renewal of the electric vehicle fleet – electric cars</t>
  </si>
  <si>
    <t xml:space="preserve">REACT-EU, IROP+ </t>
  </si>
  <si>
    <t>10.9 - Social protection n.e.c.</t>
  </si>
  <si>
    <t xml:space="preserve">Vyhodnocení cen dostupných elektromobilů na českém trhu, zároveň na základě údajů z analogických programů jako je IROP a národní dotační investiční titul - stanovená cena je mediánová hodnota tržní ceny
Očekávané náklady - automobil - 100 x 909500 =  90950000Kč </t>
  </si>
  <si>
    <t>Program 013 310 Rozvoj a obnova materiálně technické základny sociálních služeb</t>
  </si>
  <si>
    <t>18 - 3.3 Modernisation of employment services and labour market development - 3.3.3.2.3 Development of social prevention, counseling and care services through the renewal of the electric vehicle fleet – hybrid cars</t>
  </si>
  <si>
    <t xml:space="preserve">Vyhodnocení cen dostupných hybrid automobilů na českém trhu, zároveň na základě údajů z analogických programů jako je IROP a národní dotační investiční titul - stanovená cena je mediánová hodnota tržní ceny
Očekávané náklady - automobil - 151 x 909 500 = 137334500 Kč </t>
  </si>
  <si>
    <t>Actions supported by the measure have no foreseeable effect on the environmental objective, taking into account direct and indirect effects throughout the life cycle. The reform contains exclusively process-related changes in strategy CMZRB  towards enhanced support of green objectives.</t>
  </si>
  <si>
    <t>Programy OP PIK Expanze - úvěry a Úspory Energie. Jedná se o nadále fungující finanční nástroje, ze kterých MPO díky mnohaletým zkušenostem vycházelo při odhadu absorpční kapacity a nákladů komponenty. Program Expanze nabízí výhodnější financování MSP pomocí odložení splátek úvěru nebo subvence úrokové sazby. Program Úspory Energie podporuje MSP i velké podnikatele formou zvýhodněných úvěrů  a příspěvkem na pořízení energetického posudku na opatření směřující ke snížení konečné spotřeby energie. Finanční nástroje jsou implementované ČMZRB, a dosud v nich bylo vyčerpáno kolem 5.3 mld. Kč, což potvrzuje zájem podnikatelů o tento druh podpory s nižší administrativní zátěží. Program Expanze (který tvoří většinu vyčerpané alokace) se ovšem nezaměřuje na zelenou tranzici, ale spíše na MSP obecně, které mají zájem o levnější financování. Komponenta také (oproti zmíněným programům) bude nabízet úvěry mezaninového druhu, což je zdroj financování, který se chová obdobně jako jeho vlastní kapitál.</t>
  </si>
  <si>
    <t>Viz pdf příloha</t>
  </si>
  <si>
    <t>Czech-Moravian Guarantee and Development Bank</t>
  </si>
  <si>
    <t>047 - Support to environmentally-friendly production processes and resource efficiency in SMEs</t>
  </si>
  <si>
    <t>Financovány budou pouze projekty, které splní kritéria DNSH. Splnění DNSH z hlediska zaměření a způsobilosti daných projektů bude hodnoceno Ex-ante, na úrovni projektů. Naplnění kritérií DNSH bude posouzeno dle nově zpracované metodiky ČMZRB.
ČMZRB v roli finančního zprostředkovatele v tomto smyslu u projektů zajistí:
- kontrolu udržitelnosti (sustainability proofing) dle InvestEU;
- kontrolu dle seznamu vyloučených odvětví;
- verifikaci souladu s environmentální legislativou EU též u projektů vyloučených z kontroly udržitelnosti;
- hodnocení projektu z pohledu příslušnosti pod aktivity dle Přílohy VI Nařízení o RRF.</t>
  </si>
  <si>
    <t>Financovány budou pouze projekty, které splní kritéria DNSH . Naplnění kritérií bude posouzeno dle nově zpracované metodiky ČMZRB.
ČMZRB v roli finančního zprostředkovatele v tomto smyslu u projektů zajistí:
- kontrolu udržitelnosti (sustainability proofing) dle InvestEU;
- kontrolu dle seznamu vyloučených odvětví;
- verifikaci souladu s environmentální legislativou EU též u projektů vyloučených z kontroly udržitelnosti;
- hodnocení projektu z pohledu příslušnosti pod aktivity dle Přílohy VI Nařízení o RRF.</t>
  </si>
  <si>
    <t>EHP 2014-2021</t>
  </si>
  <si>
    <t>State budget</t>
  </si>
  <si>
    <t>Legislative changes and actions supported by the measure have no foreseeable effect on that environmental objective, taking into account direct and indirect effects throughout the life cycle. The reform contains exclusively regulatory settings of processes for the status of whistleblowers and does not include any tangible investments related to, for example, the construction and renovation of buildings or other tangible equipment (eg in the sense of rolling stock or ICT equipment).</t>
  </si>
  <si>
    <t>Legislative changes and actions supported by the measure have no foreseeable effect on that environmental objective, taking into account direct and indirect effects throughout the life cycle. The reform contains exclusively regulatory settings for processes to streamline court proceedings and does not include any tangible investments related to, for example, the construction and renovation of buildings or other tangible equipment (eg in the sense of rolling stock or ICT equipment).</t>
  </si>
  <si>
    <t>Legislative changes and actions supported by the measure have no foreseeable effect on that environmental objective, taking into account direct and indirect effects throughout the life cycle. The reform contains exclusively regulatory settings for processes for collecting data on corruption and does not include any tangible investments related to, for example, the construction and renovation of buildings or other tangible equipment (eg in the sense of vehicle fleet or ICT equipment).</t>
  </si>
  <si>
    <t>Legislative changes and actions supported by the measure have no foreseeable effect on that environmental objective, taking into account direct and indirect effects throughout the life cycle. The reform contains exclusively regulatory settings of processes for setting the rules for lobbying and does not include any tangible investments related to, for example, the construction and renovation of buildings or other tangible equipment (eg in the sense of rolling stock or ICT equipment).</t>
  </si>
  <si>
    <t>20 - 4.3 Anti-corruption reforms - 4.3.5 Control and Audit</t>
  </si>
  <si>
    <t>Operational Programme Employment 2014-2020, project the Implementation Unit of the Strategic Framework for the Development of
Public Administration in Czech Republic for 2014-2020 (Registration number: CZ.03.4.74 / 0.0 / 0.0 / 15_019 / 0000125). Complementarity of financing will be ensured by accrual of costs, when the implementation of partial reform activities will first be financed from the project Implementation Unit, which will end on 30 June 2023. Subsequently, the partial activities of the reform will be financed from 1 July 2023 through the Recovery and Resilience Facility.</t>
  </si>
  <si>
    <t>01.1 - Executive and legislative organs, financial and fiscal affairs, external affairs</t>
  </si>
  <si>
    <t>The component 4.4 Enhancing the efficiency of the public administration consists of three cost types:
staff costs; costs of implementing a training program on client-oriented approach for front-office staff
of central, regional or local authorities; cost of an electronic data-collection tool and database with
relevant data on processes, performance, personnel capacities in public administration.
Data on the costs of employment contracts financed from the Implementation Unit of the Strategic Framework for the Development of Public Administration in Czech Republic for 2014-2020 were used as the methodology for determining costs. The calculation of unit costs for employment contracts reflected the amount of the salary based on the pay tariff according to Government Decree No. 304/2014 Coll., As well as personal supplementary allowance, managerial supplementary allowance and bonus are also reflected in unit costs as cost drivers. The determination of the costs for the implementation of the training program in the client-oriented approach for front-office officials was based on the average costs for the implementation of the training program “Representative in the Course”(implementation within the project Implementation Unit).</t>
  </si>
  <si>
    <t>PDF "Methodology and description of the cost for component 4.4"
PDF "Salaries for the Operational Programme Employment"
PDF "Record on the method of determining the estimated value“ from 2017 and 2020</t>
  </si>
  <si>
    <t>The proposed reform has no expected impact on climate change mitigation,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</si>
  <si>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The proposed reform has no expected impact on climate change adaptation,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</si>
  <si>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The proposed reform has no expected impact on sustainable use and protection for water and marine resources,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</si>
  <si>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The proposed reform has no expected impact on circular economy, including waste prevention and recycling,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</si>
  <si>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The proposed reform has no expected impact on pollution prevention and control to air water or land,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</si>
  <si>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The proposed reform has no expected impact on protection and restoration of biodiversity and ecosystems,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The reform consists of two parallel parts, namely increasing the use of evidence-informed principles and the implementation of a training program for front-office officials in client-oriented approach. In order to strengthen the evidence-informed approach in public administration, a electronic data-collection tool on authorities' activities will be built, which will then be followed by a software solution for the database, where this data on public administration activities will be stored. This is an environmentally neutral reform.</t>
  </si>
  <si>
    <t>08.2 - Cultural Services</t>
  </si>
  <si>
    <t>The volume of support is based on similar programs in the past in the area of cultural activities and internationalization. However, the area of skill development and networking is broad and project based. Therefore, the previous data might not be fully representative for the new programme. Thus, the price of the average project was adjusted based on the projects supported by the SoundCzech Průměrná cena byla upravena na základě projektů SoundCzech (projects developping the human capital in the music sector) and throught the consultation with experts in regions.</t>
  </si>
  <si>
    <t>129 - Protection, development and promotion of cultural heritage and cultural services</t>
  </si>
  <si>
    <t xml:space="preserve">The reform and investment have negligible impact on theclimate change mitigation including the direct and indirect impact during its life-cycle.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
</t>
  </si>
  <si>
    <t>The reform and investment have negligible impact on the climate change adaptation including the direct and indirect impact during its life-cycle.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t>
  </si>
  <si>
    <t>The reform and investment are not realted to the water usage.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t>
  </si>
  <si>
    <t>The reform and investment have negligible impact on the circular economy, including the direct and indirect impact during its life-cycle.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t>
  </si>
  <si>
    <t>The reform and investment are not realted to the pollution.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t>
  </si>
  <si>
    <t>The reform and investment are not realted to the protection and restoration of biodiversity and ecosystems. The innitiative does not iclude infrastructure or physical investment. It represents a law reform regatding more stable working conditions for artists which is accompanied by the investments developping the human capital or reinforcing the networks in the cultural and creative sector (skills &amp; networking projects). The goal is to prevent brain drain.</t>
  </si>
  <si>
    <t xml:space="preserve">IROP will focus on the cultural heritage and tourism including libraries and museums (4.4), i.e. UNESCO Indicative World Heritage Site list and national cultural heritage sites. The initiatives in the National recovery complement these narrow areas offering more flexible tool for the regional developments that is currently missing. </t>
  </si>
  <si>
    <t xml:space="preserve">Based on the historical cost of similar projects supported form the IROP adjusted for the absorption capacity of projects ready for funding in regions (collected in August 2020 by the Ministry for Regional Development and complemented by data collected by Ministry of Culture from the regions and from National Heritage Institute in amount of circe 18,6 bilion CZK). The variation of projects is large ranging from 6 mil. CZK to 744,5 mil. CZK. The maximum support from IROP on similar projects is capped at 246,6 mil. CZK. However, 95 % of the new projects costs less than 215,6 mil. CZK. This total volume corresponds to this cost combined with the theoretical goal to support a kultural and creative center in each region and in Prague, i.e. 15*215,6 mil. Kč = 3234 mil. Kč. The main measure is accompanied by the smaller programmes that will ensure the key bottlenecks in the regional development of cultural and creative sector (supporting the mapping of cultural and creative industries in each region (15*2) and projects preparation for 40 mil. a year 2022-2025). </t>
  </si>
  <si>
    <t>Compared to IROP</t>
  </si>
  <si>
    <t xml:space="preserve">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The buildings are thus not related to the fossil fuels. With regard to the cultural heritage and the purpose of the building the maximal effort will be put into ensuring that the buildings are energy efficient. </t>
  </si>
  <si>
    <t>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Appropriate adaptation measures will take pleace throughout the realization of the projects if possible (with regard to the cultural heritage protection).  In the case of new buildings there will be a screening of climatic risks and the adaptation measures put in place to ensure the protection from climatic risks (in accordance with the National Action Plan on Adaptation to Climate Change).</t>
  </si>
  <si>
    <t>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With regard to the cultural heritage protection key measure will be implemented to ensure that all the water usage will be according to the present rules for a sustainable water use. Furthermore, the investment will not harm the surface water nor the groundwater.
Note: It is expected to follow standards listed bellow
(a) wash hand basin taps and kitchen taps have a maximum water flow of 6 litres/min;
(b) showers have a maximum water flow of 8 litres/min;
(c) WCs, including suites, bowls and flushing cisterns, have a full flush volume of a maximum of 6 litres and a maximum average flush volume of 3,5 litres;
(d) urinals use a maximum of 2 litres/bowl/hour. Flushing urinals have a maximum full flush volume of 1 litre. 
Environmental degradation risks related to preserving water quality and avoiding water stress are identified and addressed with the aim of achieving good water status and good ecological potential as defined in Article 2, points (22) and (23), of Regulation (EU) 2020/852, in accordance with Directive 2000/60/EC of the European Parliament and of the Council and a water use and protection management plan, developed thereunder for the potentially affected water body or bodies, in consultation with relevant stakeholders. Where an Environmental Impact Assessment is carried out in accordance with Directive 2011/92/EU of the European Parliament and of the Council 328 and includes an assessment of the impact on water in accordance with Directive 2000/60/EC, no additional assessment of impact on water is required, provided the risks identified have been addressed</t>
  </si>
  <si>
    <t xml:space="preserve">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With regard to the cultural heritage protection it will be ensured that at least 70 %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  </t>
  </si>
  <si>
    <t>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With regard to the cultural heritage protection it will be ensured that 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16516522 and ISO 16000-3523 or other comparable standardised test conditions and determination methods.
Where the new construction is located on a potentially contaminated site (brownfield site), the site has been subject to an investigation for potential contaminants, for example using standard ISO 18400. Measures are taken to reduce noise, dust and pollutant emissions during construction or maintenance works.</t>
  </si>
  <si>
    <t>The innitiative represents complex building renovation and new building construction accompanied by the law reform introducing a cooperative financing of cultural institutions which will provide a framework for a more sustainable cultural infrastructure in the Czech Republic.  The innitiative will either support projects that expand the function of present cultural institutions or new projects. First goal is to support cross-sectoral cultural infrastructure, e.g. community or creative centres. Second goal is to increase regional availability of culture and achieve more even spread of culture related tourisms though the Czech Republic. In relevant cases (e.g. objects close to the UNESCO heritage) it will be ensured that the EIA assesment will take place and all necessary measures mittigation the envirometal impact will take place as well.</t>
  </si>
  <si>
    <t>Based on the historical cost of similar projects supported form the IROP.  The goal is to support at least 90 projects. The average cost of a project (8,914 mi. CZK) was adjusted to 10 mil. CZK due to high variance in projects. There are digitalisation of Grants system icluding the Grants portal (100 mil. CZK) and analysis of the digitalisation of cultural content included (10 mil. CZK); both based on expert estimation.</t>
  </si>
  <si>
    <t xml:space="preserve">Compared to cost of support for one subject in the EU-funded projects on digital culture (fields of ICT for access to cultural resources, Digital Preservation). </t>
  </si>
  <si>
    <t xml:space="preserve">5 - 021bis - Support to digital content production and distribution </t>
  </si>
  <si>
    <t xml:space="preserve">The investment is not related to the climate change mitigation. It includes new equipment necessary for a digitalisation of the cultural content. Nevertheless, it will have a negligible effect on the climate change mitigation. The investment will favour equipment with a higher energy efficiency with regard to their availability on the market. Furthermore, the projects that enable capacity sharing among multiple subjects will be prioritized. As a whole the innitiative will help the Czech republic with the developemnt of the low-carbon and less energy intensive economy through the development of the cultural and creative sector.
</t>
  </si>
  <si>
    <t xml:space="preserve">The investment is not related have negligible impact on ton the climate change adaptation including the direct and indirect impact during its life-cycle. It includes new equipment necessary for a digitalisation of the cultural content. Nevertheless, it will have a negligible effect on the climate change mitigation. The investment will favour equipment with a higher energy efficiency with regard to their availability on the market. Furthermore, the projects that enable capacity sharing among multiple subjects will be prioritized. As a whole the innitiative will help the Czech republic with the developemnt of the low-carbon and less energy intensive economy through the development of the cultural and creative sector.
</t>
  </si>
  <si>
    <t xml:space="preserve">The investment is not realted to the water usage.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As a whole the innitiative will help the Czech republic with the developemnt of the low-carbon and less energy intensive economy through the development of the cultural and creative sector. </t>
  </si>
  <si>
    <t xml:space="preserve">The investment is not related to the climate change mitigation.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circular economy will be negligible. As a whole the innitiative will help the Czech republic with the developemnt of the low-carbon and less energy intensive economy through the development of the cultural and creative sector. </t>
  </si>
  <si>
    <t xml:space="preserve">The investment is not related to the pollution prevention.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pollution prevention. As a whole the innitiative will help the Czech republic with the developemnt of the low-carbon and less energy intensive economy through the development of the cultural and creative sector. </t>
  </si>
  <si>
    <t xml:space="preserve">The investment is not related to the protection and restoration of biodiversity and ecosystems.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protection and restoration of biodiversity and ecosystems. As a whole the innitiative will help the Czech republic with the developemnt of the low-carbon and less energy intensive economy through the development of the cultural and creative sector. </t>
  </si>
  <si>
    <t xml:space="preserve">04.9 - Economic affairs n.e.c. </t>
  </si>
  <si>
    <t>The volume of support is based by extrapolation of the number of vouchers from the Southmoravian region to the Czech Republic. We expect the distribution of at least 3000 vouchers (i.e. 200 vouchers on average for every region+Prague 2022-2024). Each voucher has a cap value of 200 thousand CZK. The cost of the creative gallery, PR, regional staff training and aministration system (30 mil. CZK) is based on expect evaluation and it is included in the final volume of support as well.</t>
  </si>
  <si>
    <t>Southmoravian innovation centre</t>
  </si>
  <si>
    <t>Compared to the creative credits by NESTA UK</t>
  </si>
  <si>
    <t>020 - Innovation processes in SMEs (process, organisational, marketing, co-creation, user and demand driven innovation)</t>
  </si>
  <si>
    <t>5 - 020 - Innovation processes in SMEs (process, organisational, marketing, co-creation, user and demand driven innovation) 47</t>
  </si>
  <si>
    <t>The investment is not related to the climate change mitigation, climate change adaptation, water usage, pollution prevention or the protection and restoration of biodiversity and ecosystems. The innitiative does not include infrastructure or physical investment. It represents a microdotation to the SMEs to develop a cooperation with the cultural and creative industries. As a whole the innitiative will help the Czech republic with the developemnt of the low-carbon and less energy intensive economy through the development of the cultural and creative sector.</t>
  </si>
  <si>
    <t>The investment is not related to the climate change mitigation, climate change adaptation, water usage, pollution prevention or the protection and restoration of biodiversity and ecosystems. The innitiative does not iclude infrastructure or physical investment. It represents a microdotation to the SMEs to develop a cooperation with the cultural and creative industries. As a whole the innitiative will help the Czech republic with the developemnt of the low-carbon and less energy intensive economy through the development of the cultural and creative sector.</t>
  </si>
  <si>
    <t>The NRP will create national authorities in predefined priority areas. These are systemic, organizational, and thus equipment interventions. These are not specific competitive research projects that will be funded by OP JAK.
This is not a direct complementarity, rather a partial one: SC 1.1 Strengthening research and innovation capacities - CZK 27 billion, SC 1.2 Development of skills for smart specialization - CZK 2 billion (the sum does not correspond, because OP JAK focuses on other areas, amounts in the EU share)</t>
  </si>
  <si>
    <t>non-component is complementary to programs co-financed from the state budget of the Czech Republic, overlaps are not allowed at the level of projects, projects must be complementary to other parallel projects, eligibility is checked at the level of project activities</t>
  </si>
  <si>
    <t>07.5 - R&amp;D Health</t>
  </si>
  <si>
    <t>The eligible costs for R&amp;D&amp;I projects according to the definitions of GBER, the Framework for State Support of R&amp;D and Act no. 130/2002 Coll. (eg NPU II / LQ16) - see also data in the ISVaVaI database at https://www.isvavai.cz/cep?s=jednoduche-vyhledavani e.g, for projects with ID: LQ1601 (https://www.isvavai.cz/cep?s=jednoduche-vyhledavani&amp;ss=detail&amp;n=0&amp;h=LQ1601), LQ1604 (https://www.isvavai.cz/cep?s=jednoduche-vyhledavani&amp;ss=detail&amp;n=0&amp;h=LQ1604) or, LQ1605 (https://www.isvavai.cz/cep?s=jednoduche-vyhledavani&amp;ss=detail&amp;n=0&amp;h=LQ1605), further CZSO statistics , TC analysis, part is in the attached documents on the links in the component description)</t>
  </si>
  <si>
    <t>IS VaVaI (https://www.isvavai.cz/cep?s=jednoduche-vyhledavani eg for projects with ID: LQ1601, LQ1605 or, LQ1605) further CZSO statistics, TC analyzes, part is in attached documents and on links in text component description file)</t>
  </si>
  <si>
    <t>NPU II / LQ16 program (NPU II program at https://www.isvavai.cz/cea?s=programy&amp;ss=detail&amp;n=0&amp;h=LQ, LQ16 projects in IS R &amp; D &amp; I; https://www.isvavai.cz/cep ? s = simply-searched eg for projects with ID: LQ1601, LQ1605 or, LQ1605), further CZSO statistics, TC analyzes, part is in the attached documents on the links in the component description)
NPU = Národní program udržitelnosti -&gt; National Program of Sustainability</t>
  </si>
  <si>
    <t>The MEYS has estimated costs on the basis of data from the R&amp;D&amp;I IS, the Czech Statistical Office and in cooperation with the Technology Center of the ASCR</t>
  </si>
  <si>
    <t>009 - Research and innovation activities in public research centres, higher education and centres of competence including networking (industrial research, experimental development, feasibility studies)</t>
  </si>
  <si>
    <t>There is no direct connection - The aim of the investment is to create new research results in the priority areas of RIS3 and the Health 2030 strategy, in the area of ​​R&amp;D in priority medical fields. Support for research and development projects in this investment is not directly related to mitigation or may have only a negligible impact from the point of view of climate change, even taking into account direct and indirect impacts from the point of view of the whole life cycle of the component. Investments in fossil fuels are excluded here. The investment is not associated with an increase in direct greenhouse gas emissions. Also, the "DNSH taxonomy criteria" do not indicate a relevant link to this area in the context of "Professional, scientific and technical activities". Such activity must comply with applicable national and European regulations, must not increase risks and must be in line with sectoral, regional and national strategies, otherwise it will not be permitted.Individual project investments may include the necessary purchase of consumer electronics and IT The investment will use only energy efficient equipment, products and services available on the market that do not cause a significant increase in energy consumption in line with the objectives of the National Energy Efficiency Action Plan, the Climate Protection Policy and the National Energy Efficiency Policy. energy plan and climate. When modernizing equipment, currently higher categories of energy efficiency (IT equipment, etc.) are always preferred, taking into account their availability on the market.</t>
  </si>
  <si>
    <t>The investment has no direct connection with adaptation to the impacts of climate change - The aim of the investment is to create new research results in the priority areas of RIS3 and the Health 2030 strategy, in priority medical fields. Support for research and development projects in this investment is not directly related to adaptation to climate change and has no or only negligible expected impact on adaptation to climate change, even taking into account direct and indirect impacts from the perspective of the whole life cycle of the component. Also, the "DNSH taxonomy criteria" do not indicate a relevant link in this area within the framework of "Professional, scientific and technical activities". Such research must always comply with applicable national and European regulations, must not increase risks and must be in line with sectoral, regional and national strategies, otherwise it will not be permitted. it must not hinder adaptation elsewhere or increase the risks associated with the effects of climate change elsewhere.</t>
  </si>
  <si>
    <t>The investment has no direct connection with water and water management - The aim of the investment is to create new research results in the priority areas of RIS3 and the Health 2030 strategy, in priority medical fields. Support for research and development projects in this investment does not have an impact on water bodies, water in the landscape or on water availability, does not increase the abstraction of surface or groundwater, nor does it affect the water regime. No or only negligible impact on water protection is expected, even taking into account direct and indirect impacts from the point of view of the entire life cycle of the component. The investment is not directly related to the generation of wastewater and from the point of view of wastewater it meets the adequate requirements for their disposal within the shared infrastructure and at the same time does not fundamentally increase the demands on this infrastructure. Also, the "DNSH taxonomy criteria" do not indicate a relevant link to this area in the context of "Professional, scientific and technical activities".</t>
  </si>
  <si>
    <t xml:space="preserve">The investment has no direct link with the circular economy - Support for research and development projects in this investment has no direct link with the circular economy. The aim of the investment is to create new research results in the priority areas of RIS3 and the Health 2030 strategy, in priority medical fields. Also, the "DNSH taxonomy criteria" do not indicate a relevant link to this area in the context of "Professional, scientific and technical activities". Any such activity must comply with applicable national and European regulations, be in line with sectoral, regional and national strategies, otherwise it will not be permitted. modernization of tangible assets and the disposal of older equipment or the generation of hazardous or hazardous waste, the beneficiary is obliged to respect applicable national and international legislation for waste and circular management and official recommendations for reducing environmental and energy pollution of buildings, at the same time must have appropriate authorization to operate in accordance with the applicable legislation (in the case of relevant project activities, eg authorization for the management of biological material, chemicals or hazardous waste), otherwise the aid will not be Grantsed. Acquired IT and other laboratory equipment will be disposed of by the recipients at the end of its service life in accordance with the legal requirements for safe recycling and disposed of in accordance with the requirements of the legislation by an authorized entity. </t>
  </si>
  <si>
    <t>The investment has no direct connection with environmental pollution - The aim of the investment is to create new research results in the priority areas of RIS3 and the Health 2030 strategy, in priority medical fields. Support for research and development projects in this investment will not have an impact on environmental pollution. Also, the "DNSH taxonomy criteria" do not indicate a relevant link to this area in the context of "Professional, scientific and technical activities". Such activity must comply with applicable national and European regulations, including emission limits, and must not result in pollution or other environmental burdens, otherwise it will not be permitted. a negligible amount of pollutants (eg bio-waste within a medical facility), however, life cycle support supported about the project and its sustainability by the relevant valid authorization for such activity.</t>
  </si>
  <si>
    <t>The investment has no direct connection with the protection of biodiversity and ecosystems - The aim of the investment is to create new research results in the priority areas of RIS3 and the Health 2030 strategy, especially in the priority medical fields. Support for research and development projects in this investment has nothing to do with the protection of biodiversity and ecosystems. Also, the "DNSH taxonomy criteria" do not indicate a relevant link in this area within the framework of "Professional, scientific and technical activities". at the same time, it does not in any way lower environmental standards for the protection of biodiversity and the landscape.</t>
  </si>
  <si>
    <t>Reforma nemá přímý vliv do oblasti mitigace. Reforma je legislativně organizačního charakteru v oblasti systému podpory výzkumu, vývje a inovací a nepředstavuje riziko negativního vlivu na uvedenou oblast. Dopad reformy zároveň žádným způsobem nesnižuje environmentální standardy.</t>
  </si>
  <si>
    <t>Reforma nemá přímý vliv do oblastiadaptace na změnu klimatu. Reforma je legislativně organizačního charakteru v oblasti systému podpory výzkumu, vývje a inovací a nepředstavuje riziko negativního vlivu na uvedenou oblast. Dopad reformy zároveň žádným způsobem nesnižuje environmentální standardy.</t>
  </si>
  <si>
    <t>Reforma nemá přímý vliv do oblasti hospodaření s vodou. Reforma je legislativně organizačního charakteru v oblasti systému podpory výzkumu, vývje a inovací a nepředstavuje riziko negativního vlivu na uvedenou oblast. Dopad reformy zároveň žádným způsobem nesnižuje environmentální standardy.</t>
  </si>
  <si>
    <t>Reforma nemá přímý vliv do oblasti oběhového hospodářství. Reforma je legislativně organizačního charakteru v oblasti systému podpory výzkumu, vývje a inovací a nepředstavuje riziko negativního vlivu na uvedenou oblast. Dopad reformy zároveň žádným způsobem nesnižuje environmentální standardy.</t>
  </si>
  <si>
    <t>Reforma nemá přímý vliv do oblasti znečištění. Reforma je legislativně organizačního charakteru v oblasti systému podpory výzkumu, vývje a inovací a nepředstavuje riziko negativního vlivu na uvedenou oblast. Dopad reformy zároveň žádným způsobem nesnižuje environmentální standardy.</t>
  </si>
  <si>
    <t>Reforma nemá přímý vliv do oblasti ochrany ekosystémů. Reforma je legislativně organizačního charakteru v oblasti systému podpory výzkumu, vývje a inovací a nepředstavuje riziko negativního vlivu na uvedenou oblast. Dopad reformy zároveň žádným způsobem nesnižuje environmentální standardy.</t>
  </si>
  <si>
    <t>Státní rozpočet. 
Adicionalita zdrojů bude zajištěna na úrovni jednotlivých podpořených projektů, které budou podpořeny buď výhradně ze zdrojů státního rozpočtu, nebo výhradně ze zdrojů RRF, a nebudou zároveň podporovány z žádných jiných zdrojů.</t>
  </si>
  <si>
    <t xml:space="preserve">Základní rámec pro stanovení nákladů tak tvoří podmínky schváleného programu, tedy zejména celkový rozpočet podprogramu 3 (3 000 mil. Kč), předpokládaný počet podořených projektů (400) či max. dotace na jeden projekt (25 mil. Kč). Tato vstupní data jsou pro odhady budoucích nákladů dále upravena na základě údajů z již realizovaných veřejných soutěží v programu (počet přihlášených projektů, požadovaná dotace atd.) a byly stanoveny náklady "průměrného" podpořeného projektu, který  naplňuje cíle programu. Dosud bylo v programu podpořeno 42 projektů částkou 294 mil. Kč, tedy průměrně 7 mil. Kč na jeden projekt. Data za podpořené projekty viz https://www.isvavai.cz/cep?s=jednoduche-vyhledavani&amp;n=0. Viz také soubory 5.2 costing - příloha1.pdf a 5.2 costing - příloha2.pdf. </t>
  </si>
  <si>
    <t>Není relevantní. Výpočet je jednoznačně založen na prostém matematickém výpočtu "průměrného projektu" v daném programu podpory.</t>
  </si>
  <si>
    <t>Informační systém výzkumu, vývoje a inovací.</t>
  </si>
  <si>
    <t>NR</t>
  </si>
  <si>
    <t>Podpora projektů na zavádění inovací v této investici pokrývá široké spektrum odvětví průmyslu a služeb. Naplňování principu DNSH v každé jednotlivé oblasti proto bude ověřováno u každého jednotlivého projektu, neboť bude součástí binárních kritérií pro výběr projektů k podpoře.</t>
  </si>
  <si>
    <t>Základní rámec tvoří podmínky programu Národní centra kompetence, informace z realizovaného aukončeného programu Centra kompetence a z realizace pilotních projektů z první výzvy programu Národní centra kompetence. Základem pro odhady je pak celkový rozpočet programu, průměrná podpora jednoho projektu a údaje z realizovaných projektů obdobných programů. Viz také soubory 5.2 costing - příloha1.pdf a 5.2 costing - příloha2.pdf.</t>
  </si>
  <si>
    <t>021 - Technology transfer and cooperation between enterprises, research centres and higher education sector</t>
  </si>
  <si>
    <t>Podpora projektů výzkumu a vývoje v této investici nemá přímou souvislost s mitigací.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</si>
  <si>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přímou souvislost s adaptací na změnu klimatu.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</si>
  <si>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dopad na vodní útvary, vodu v krajině ani na dostupnost vody.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</si>
  <si>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přímou souvislost s oběhovým hospodářstvím.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</si>
  <si>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dopad na zněčišťování životního prostředí.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</si>
  <si>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žádnou souvislost s ochranou biologické rozmanitosti a ekosystémů. Cílem investice je tvorba nových výsledků výzkumu v prioritních oblastech RIS3 strategie. Rovněž "DNSH taxonomy criteria“ neindikují v rámci "Professional, scientific and technical activities" relevantní vazbu na tuto oblast.</t>
  </si>
  <si>
    <t>Základní rámec tvoří podmínky schváleného programu Prostředí pro život, vycházející z historických dat, evaluací předchozích programů a projektů obdobného charakteru podpořených v minulosti. Základem pro odhady je celkový rozpočet programu a zejména informace z pilotních veřejných soutěží programu. Jedná se jak o celkový rozpočet, předpokládaný počet podořených projektů či max. dotace na jeden projekt (30 mil. Kč). Viz také soubory 5.2 costing - příloha1.pdf a 5.2 costing - příloha2.pdf.</t>
  </si>
  <si>
    <t xml:space="preserve">022 - Research and innovation processes, technology transfer and cooperation between enterprises focusing on the low carbon economy, resilience and adaptation to climate change </t>
  </si>
  <si>
    <t>Podpora projektů výzkumu a vývoje v této investici nemá negativní dopad na vodní útvary, vodu v krajině ani na dostupnost vody.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</si>
  <si>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oběhové hospodářství.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</si>
  <si>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zněčišťování životního prostředí. Cílem investice je tvorba nových výsledků výzkumu v prioritních oblastech RIS3 strategie. Rovněž "DNSH taxonomy criteria“ neindikují v rámci "Professional, scientific and technical activities" relevantní vazbu na tuto oblast.</t>
  </si>
  <si>
    <t>Podpora projektů výzkumu a vývoje v této investici nemá negativní dopad na ochranu biologické rozmanitosti a ekosystémů. Cílem investice je tvorba nových výsledků výzkumu v prioritních oblastech RIS3 strategie. Rovněž "DNSH taxonomy criteria“ neindikují v rámci "Professional, scientific and technical activities" relevantní vazbu na tuto oblast.</t>
  </si>
  <si>
    <t>Rámcový program pro výzkum a inovace (H2020 a Horizont Evropa).
Projekty v rámci Partnerství, financované jako co-funded, jsou spolufinancovány EU v rámci tzv. "top up", který zpravidla činí max. 20% dohodnuté alokace zapojených členských států na první společnou výzvu. Tyto prostředky jsou pak distribuovány mezi podpořené projekty na základě dohody zapojených členských států. Projekty Seal of Excellence kofinancovány nejsou.</t>
  </si>
  <si>
    <t>Základní rámec tvoří podmínky synergií rámcového programu pro výzkum a inovace Evropské unie, data vycházejí jednak z dat dostupných na úrovni EK a současně z pilotní podpory v rámci programů TA ČR. Viz také soubory 5.2 costing - příloha1.pdf a 5.2 costing - příloha2.pdf.</t>
  </si>
  <si>
    <t>25 - 6.1 Increasing resilience of the health system - 6.1.1 Creation of the Intensive Medicine Simulation Centre and Improvement of education of healthcare professionals</t>
  </si>
  <si>
    <t>Projects funded by NPO are not expected to involve any other national/EU sources, except own sources recipients of the subsidy.</t>
  </si>
  <si>
    <t xml:space="preserve">For the main part of the subcomponent - the creation of the Intensive Medicine Simulation Center - was previously prepared a study, including a volume study, and the price was determined on the basis of the previously realised projects.
The second part - optimization of the education system was valued on the basis of previous experience - previously implemented projects of a similar nature. 
Realization of 2 separate projects:
1) The establishment of  the Intensive Medicine Simulation Center- 1 500 mil. CZK 
2) Optimization of the education systém- specialized aducation of healthcare professionels- 100 mil. CZK
Realization of 2 separate projects:
1) The establishment of  the Intensive Medicine Simulation Center- 1 500 mil. CZK 
2) Optimization of the education systém- specialized aducation of healthcare professionels- 100 mil. CZK
Unit costs: aprox. 1 500 mil. CZK for the Intensive Medicine Simulation Center
aprox. 100 mil. CZK for optimization of the education system
 The second part - optimization of the system of specialization education was valued on the basis of previous experience - previously implemented projects of a similar nature.
</t>
  </si>
  <si>
    <t>Qualified cost estimation was performed by the Ministry of Health.</t>
  </si>
  <si>
    <t>092 - Health infrastructure</t>
  </si>
  <si>
    <t xml:space="preserve">The building is not dedicated to extraction, storage, transport or manufacture of fossil fuels.
The investment includes the purchase of specialized equipment of the medical / educational equipment type, the primary purpose of which does not allow the choice of energy-efficient alternatives, however, its overall impact on mitigation to climate change is assessed as negligible. The investment includes only state-of-the-art facilities that also correspond to the currently available options to minimize the negative impacts of this facility on the environment. ; The investment includes the purchase of specialized equipment of the medical / educational equipment type, the primary purpose of which does not allow the choice of energy-efficient alternatives, however, its overall impact on mitigation to climate change is assessed as negligible. The investment includes only state-of-the-art facilities that also correspond to the currently available options to minimize the negative impacts of this facility on the environment. ;  Activities related to optimization of specialized education are environmentally neutral and have no impact or relation to the climate change, they will consist mostly in investment in analysis, creating methodologies, interconnecting of IT systems. </t>
  </si>
  <si>
    <t xml:space="preserve">Renovation of the building is predominantly an adaptation measure - the thermal insulation of the building will be designed so that climate change minimally affects the interior of the building, especially with regard to minimizing the need for heating / air conditioning of interiors with respect to ecology and the economy of the building.; Specialized educational medical facilities established for the operation of the simulation center are not susceptible to the effects of climate change.;  Activities related to optimization of specialized education are environmentally neutral and have no impact or relation to the climate change, they will consist mostly in investment in analysis, creating methodologies, interconnecting of IT systems. </t>
  </si>
  <si>
    <t xml:space="preserve"> ; The specialized educational medical facility established for the operation of the simulation center has no connection with water protection.;  Activities related to optimization of specialized education are environmentally neutral and will not affect water and marine resources, they will consist mostly in investment in analysis, creating methodologies, interconnecting of IT systems. </t>
  </si>
  <si>
    <t>Yes; No; No</t>
  </si>
  <si>
    <t> ; The specialized educational medical facility purchased for the operation of the simulation center has no connection with the circular economy, does not produce hazardous impacts / large amounts of non-recyclable waste, etc. At the end, professional disposal will be provided in accordance with circular economy principles and standards. ;  Activities related to optimization of specialized education are environmentally neutral, they will consist mostly in investment in analysis, creating methodologies and/or interconnecting of IT systems, therefore intangible and will not affect circular economy, waste/recycling policies.</t>
  </si>
  <si>
    <t> ; The specialised educational medical facility purchased for the operation of the simulation center does not affect environmental pollution, it does not produce a substance polluting water, air and soil throughout its life cycle. ;  Activities related to optimization of specialized education are environmentally neutral, they will consist mostly in investment in analysis, creating methodologies and/or interconnecting of IT systems, therefore intangible and will not relate to pollution prevention and control to air, water or land.</t>
  </si>
  <si>
    <t> ; The investment has a negligible expected impact on the protection of biodiversity and ecosystems, even taking into account direct and indirect impacts from the perspective of the entire life cycle.
+
f) The reform is of a legislative and organizational nature and does not pose a risk of a negative impact on biodiversity and the landscape. At the same time, the impact of the reform does not in any way lower environmental standards for the protection of biodiversity and the landscape. ;  Activities related to optimization of specialized education are environmentally neutral, they will consist mostly in investment in analysis, creating methodologies, interconnecting of IT systems. There will be no realtion to biodiversity and ecosystems.</t>
  </si>
  <si>
    <t> ;  ;  </t>
  </si>
  <si>
    <t>It is a complete renovation of the building.
The primary environmental benefit is the sensitive reconstruction itself with maximum use of existing materials and structures, waste minimization and environmental impact.
The materials used ensure the longevity of the building, the layout solution is designed with regard to spatial efficiency and adaptability.
The existing building is part of the hospital complex, where the new operation will not significantly burden the surroundings. The design assumes a high quality indoor environment and cost-effective operation.
The technical equipment of the building is designed with regard to optimal management of energy and resources. ;  ;  </t>
  </si>
  <si>
    <t>All water appliances will comply with current standards, which ensure that it will not be a fundamentally unscrupulous water management and will still lead to an improvement over the current state / resp. will not lead to a deterioration compared to the current situation.
The reconstructed building is a protected monument, so it will fully respect the regulations of monument protection. In this context, the impact on sustainable resources will be largely neutral, ie there will clearly be an improvement in the current situation through the use of modern technologies. Wastewater will be withdrawn into the local sewer in accordance with the Building Act, so there will be no impact on groundwater. Acquired devices using water will always be selected with maximum regard for care for water resources while providing the necessary functionality. ;  ;  </t>
  </si>
  <si>
    <t>At least 70 % (by weight) of the non-hazardous construction and demolition waste (excluding naturally occurring material referred to in category 17 05 04 in the European List of Waste established by Decision 2000/532/EC) generated on the construction site is prepared for reuse, recycling and other material recovery, including backfilling operations using waste to substitute other materials, in accordance with the waste hierarchy and the EU Construction and Demolition Waste Management Protocol. Operators limit waste generation in processes related construction and demolition, in accordance with the EU Construction and Demolition Waste Management Protocol and taking into account best available techniques and using selective demolition to enable removal and safe handling of hazardous substances and facilitate reuse and high-quality recycling by selective removal of materials, using available sorting systems for construction and demolition waste.
Building designs and construction techniques support circularity and in particular demonstrate, with reference to ISO 20887 or other standards for assessing the disassemblability or adaptability of buildings, how they are designed to be more resource efficient, adaptable, flexible and dismantleable to enable reuse and recycling.;  ;  </t>
  </si>
  <si>
    <t>Building components and materials used in the construction do not contain asbestos nor substances of very high concern as identified on the basis of the list of substances subject to authorisation set out in Annex XIV to Regulation (EC) No 1907/2006 of the European Parliament and of the Council.
Building components and materials used in the construction that may come into contact with occupiers emit less than 0,06 mg of formaldehyde per m³ of material or component and less than 0,001 mg of categories 1A and 1B carcinogenic volatile organic compounds per m³ of material or component, upon testing in accordance with CEN/TS 16516522 and ISO 16000-3523 or other comparable standardised test conditions and determination methods.
Where the new construction is located on a potentially contaminated site (brownfield site), the site has been subject to an investigation for potential contaminants, for example using standard ISO 18400.;  ;  </t>
  </si>
  <si>
    <t>The new construction is not built on one of the following:
(a) arable land and crop land with a moderate to high level of soil fertility and below ground biodiversity as referred to the EU LUCAS survey;
(b) greenfield land of recognised high biodiversity value and land that serves as habitat of endangered species (flora and fauna) listed on the European Red List or the IUCN Red List;
(c) forest land (whether or not covered by trees), other wooded land or land that is partially or wholly covered or intended to be covered by trees, even where those trees have not yet reached the size and cover to be classified as forest or other wooded land</t>
  </si>
  <si>
    <t>07.3 - Hospital services</t>
  </si>
  <si>
    <t>Based on the incipient standard (methodology) on the issue, which includes the standard (specification) of instrumentation, the estimated value of the total cost of the project was determined.
On the one hand, the total costs reflected investment expenditures associated mainly with the acquisition of instrumentation, including the necessary construction modifications and possible partial reconstructions, but also the costs of the necessary training (max. 20% of the total costs).
Expected number of supported projects: 97 (Based on the established Emergency Net - 97 hospitals)
Exected average project alocation: 19,59 mil. CZK
Total expected costs: 97*19,59 = 1 900 mil. CZK</t>
  </si>
  <si>
    <t xml:space="preserve">Qualified cost estimation was performed by the Ministry of Health (on the basis of the pricing of relevant instrumentation, related construction work and related training)
</t>
  </si>
  <si>
    <t xml:space="preserve">The investment includes the purchase of specialized equipment such as medical equipment, the primary purpose of which does not allow the choice of energy-efficient alternatives, however, its overall impact on mitigation to climate change is assessed as commensurate with the impacts in this area. The investment includes only state-of-the-art facilities that also correspond to the currently available options to minimize the negative impacts of this facility on the environment. </t>
  </si>
  <si>
    <t xml:space="preserve">Specialized facilities for complex rehabilitation care for patients after critical conditions are not susceptible to the effects of climate change. </t>
  </si>
  <si>
    <t xml:space="preserve">Specialized facilities for complex rehabilitation care for patients after critical conditions have no connection with water protection. </t>
  </si>
  <si>
    <t xml:space="preserve">Specialized facilities for complex rehabilitation care for patients after critical conditions have no connection with the circular economy, does not produce hazardous impacts / large amounts of non-recyclable waste, etc. At the end, professional disposal will be provided in accordance with circular economy principles and standards. </t>
  </si>
  <si>
    <t xml:space="preserve">Specialized facilities for complex rehabilitation care for patients after critical conditions do not affect environmental pollution, it does not produce a substance that pollutes water, air and soil throughout its life cycle. </t>
  </si>
  <si>
    <t xml:space="preserve">The investment has a negligible expected impact on the protection of biodiversity and ecosystems, even taking into account direct and indirect impacts from the perspective of the entire life cycle.
+
f) The reform is of a legislative and organizational nature and does not pose a risk of a negative impact on biodiversity and the landscape. At the same time, the impact of the reform does not in any way lower environmental standards for the protection of biodiversity and the landscape. </t>
  </si>
  <si>
    <t xml:space="preserve">This is a long-term planned project  for which a volume study is available, on the basis of which the price was determined.
</t>
  </si>
  <si>
    <t>Qualified cost estimation was performed by the Ministry of Health. The Ministry of Health has verified the volume study and costs mentioned therein.</t>
  </si>
  <si>
    <t>Yes; No</t>
  </si>
  <si>
    <t xml:space="preserve"> ; The investment includes the purchase of specialized medical equipment, the primary purpose of which does not allow the choice of energy-efficient alternatives, however, we assess its overall impact on climate change as negligible in this area. The investment includes only state-of-the-art facilities that also correspond to the currently available options to minimize the negative impacts of this facility on the environment. </t>
  </si>
  <si>
    <t xml:space="preserve"> ; Specialized facilities for the diagnosis and treatment of cardiovascular disease and transplantation will not be susceptible to climate change. </t>
  </si>
  <si>
    <t xml:space="preserve"> ; Specialized equipment for the treatment of cardiovascular diseases and transplantation has no connection with water protection. </t>
  </si>
  <si>
    <t>Yes; Yes</t>
  </si>
  <si>
    <t xml:space="preserve"> ; The generation of hazardous (infectious) waste is related to the actual operation of the medical facility. Disposal is carried out in accordance with the relevant standards in order to avoid a negative impact on the environment. </t>
  </si>
  <si>
    <t xml:space="preserve"> ; Specialized facilities for the diagnosis and treatment of cardiovascular disease and transplantation will not affect environmental pollution, they do not produce a substance that pollutes water, air and soil throughout the life cycle. </t>
  </si>
  <si>
    <t xml:space="preserve"> ; The investment has no expected impact on the protection of biodiversity and ecosystems, even taking into account direct and indirect impacts from the perspective of the entire life cycle. </t>
  </si>
  <si>
    <t>The planned building will not be used for mining, storage or production of fossil fuels. Energy performance (PDE) will not exceed the threshold for a low-energy building (NZEB) according to the requirements of the national regulatory directive. Energy performance will be certified according to EPC. ;  </t>
  </si>
  <si>
    <t>This construction investment will take into account measures to ensure the investment's resilience to these risks in accordance with the National Action Plan for Adaptation to Climate Change. The investment will not be implemented in the floodplain. The building does not increase the temperature in the surrounding environment, it counts on a functional energy-saving system for cooling, bioclimatic measures, green roofs, shading, etc. The investment has a high level of fire protection. The building uses suitable materials and structures to reduce the effects of weather conditions and the risk of damage due to strong winds. ;  </t>
  </si>
  <si>
    <t>Due to their nature, medical facilities allow only limited use of wastewater. Water appliances will comply with current standards, which ensure that it will not be a rough treatment of water and will not lead to deterioration compared to the current situation. The investment will not disturb surface and groundwater, even during the implementation of the investment. ;  </t>
  </si>
  <si>
    <t xml:space="preserve">During the investment, emphasis will be placed on the use of recycled building materials. New constructions will give preference to building materials that will be recyclable after the end of the investment. ; The generation of hazardous (infectious) waste is related to the actual operation of the medical facility. Disposal is carried out in accordance with the relevant standards in order to avoid a negative impact on the environment. Hazardous waste is disposed of by certified companies. </t>
  </si>
  <si>
    <t>The investment does not contain and will not use hazardous substances and chemicals and substances of very high concern under REACH. In particular, asbestos will not be used in the construction. At the same time, the materials must not discharge into the living environment more than 0.06 mg of formaldehyde per m3 and 0.001 mg per m3 of carcinogenic volatile organic compounds of categories 1A and 1B. ;  </t>
  </si>
  <si>
    <t>Investments do not fall within the scope of the EIA assessment, do not affect nature and landscape protection objects, there is no occupation of agricultural land and they are not implemented in protected areas and biodiversity-valuable areas. The investment will take place in a built-up area, long-term intended for the development of health services. ;  </t>
  </si>
  <si>
    <t>07.4 - Public health services</t>
  </si>
  <si>
    <t>Project is a part of the RRF, preparation of the NOP CZ 2030 is cost free. In respect to interdepartmental and interdisciplinary nature of the National Oncological Programme of the Czech Republic, is the procurement of financial resources needed to achieve its milestones and completion of the assigned activities sole responsibility of the individual institutions and bodies involved in the NOP</t>
  </si>
  <si>
    <t>irrelevant</t>
  </si>
  <si>
    <t>123 - Measures to improve the accessibility, effectiveness and resilience of healthcare systems (excluding infrastructure)</t>
  </si>
  <si>
    <t xml:space="preserve">The reform has no expected impact on the mitigation of climate change, even taking into account direct and indirect impacts from a life-cycle perspective.
The reform does not include any infrastructure / tangible investments.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impact on climate change. </t>
  </si>
  <si>
    <t xml:space="preserve">The reform has no effect on adaptation to the effects of climate change, even taking into account direct and indirect impacts from a life-cycle perspective.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impact on climate change. </t>
  </si>
  <si>
    <t>The reform has no impact on water protection, even taking into account direct and indirect impacts from a life-cycle perspective.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connection with the protection of water resources.</t>
  </si>
  <si>
    <t xml:space="preserve">The reform has no effect on the circular economy, even taking into account direct and indirect impacts from a life-cycle perspective.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effect on the circular economy. </t>
  </si>
  <si>
    <t xml:space="preserve">The reform has no impact on environmental pollution, even taking into account direct and indirect impacts from a life-cycle perspective.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impact on the environment. </t>
  </si>
  <si>
    <t xml:space="preserve">The reform has no impact on biodiversity and the protection of ecosystems, even taking into account direct and indirect impacts from a life-cycle perspective.
National oncology programs (national cancer control plans) are key documents in which a national strategy for combating cancer is formed, taking into account the specifics of a given country in the incidence and mortality of cancer, and especially in the tools and means at its disposal. In 2009, the European Commission called on all Member States to adopt national cancer plans by 2013. It is therefore a matter of creating a document / strategy / program and this activity has no impact on biodiversity and the protection of ecosystems. </t>
  </si>
  <si>
    <t>OPZ+- assumed amount</t>
  </si>
  <si>
    <t>Component is complementary to OPZ+,  which will support non-investment projects focused on methodical support and pilot testing of selected screening programs</t>
  </si>
  <si>
    <t>Establishment of the institute has been a long term goal. A Volume study is availeble for  this component and on it´s basis were determinerd the costs.</t>
  </si>
  <si>
    <t>Qualified cost estimation was performed by the Ministry of Health. Ministry of Health has verified costs on the basis of experience with similar projects.</t>
  </si>
  <si>
    <t>The measure has no expected impact on the mitigation of climate change, even taking into account direct and indirect impacts from a life-cycle perspective.</t>
  </si>
  <si>
    <t>The measure has no effect on adaptation to the effects of climate change, even taking into account direct and indirect impacts from a life-cycle perspective.</t>
  </si>
  <si>
    <t xml:space="preserve">The measure has no impact on water protection, even taking into account direct and indirect impacts from a life-cycle perspective.
</t>
  </si>
  <si>
    <t xml:space="preserve">The measure has no effect on the circular economy, even taking into account direct and indirect impacts from a life-cycle perspective.
</t>
  </si>
  <si>
    <t xml:space="preserve">The measure has no impact on environmental pollution, even taking into account direct and indirect impacts from a life-cycle perspective.
</t>
  </si>
  <si>
    <t>The measure has no impact on biodiversity and the protection of ecosystems, even taking into account direct and indirect impacts from a life-cycle perspective.</t>
  </si>
  <si>
    <t>The costs were determined on the basis of experience with similar projects.</t>
  </si>
  <si>
    <t>ano;ne</t>
  </si>
  <si>
    <t>0;Investice zahrnuje nákup specializovaného zdravotnického vybavení, jehož primární účel neumožňuje volbu energeticky nenáročných alternativ, nicméně jeho celkový dopad  na změnu  klimatu hodnotíme jako zanedbatelný v této oblasti. Investice zahrnuje pouze state-of-the art zařízení, která odpovídají taktéž aktuálně dostupným možnostem minimalizace negativních dopadů tohoto zařízení na životní prostředí.</t>
  </si>
  <si>
    <t>0; Specializovaná zažízení pro diagnostiku a léčbu onkologických onemocnění  nebudou náchylné na změny klimatu.</t>
  </si>
  <si>
    <t>ano; ano</t>
  </si>
  <si>
    <t xml:space="preserve">0; Specializované zažízení pro diagnostiku a léčbu onkologických onemocnění může mít negativní dopady na vodní prostředí (jedná se o odpadní vody z provozů radioizotopévého pracvoviště). Rizika jsou vščak minimální vzhledem k národním legislativním podmínkám, které bude muset instituce v rámci povolovacích zařízení splnit. </t>
  </si>
  <si>
    <t>0; Vznik nebezpečných (infekčních) odpadů souvisí s vlastním provozem zdravotnického zařízení. Likvidace probíhá v souladu s příslušnými normami tak, aby došlo k zamezení negativnícho dopadu na životní prostředí.</t>
  </si>
  <si>
    <t>0; Specialozvaná zažízení pro diagnostiku a léčbu onkologických onemocnění nebudou mít vliv na znečištění životního prostředí, neprodukují v rámci celého životního cyklu látku znečišťující vodu, vzduch a půdu.</t>
  </si>
  <si>
    <t xml:space="preserve">0; Investice nemá žádný předpokládaný vliv na ochranu biodiverzity a ekosystémů a to i při zohlednění přímých i nepřímých dopadů z pohledu celého životního cyklu. </t>
  </si>
  <si>
    <t>ne; ne</t>
  </si>
  <si>
    <t xml:space="preserve">Plánovaná budova nebude sloužit  k těžbě, skladování ani výrobě fosilních paliv. Energetická náročnost (PDE) nebude přesahovat práh pro nízkoenergetickou budovu (NZEB) dle požadavků národní regulační direktivy. Energetický výkon bude certifikován dle EPC.;
 Budova není určena pro težební činnosti, skladování, přepravu nebo výrobu fosilních paliv.
Energetická náročnost budovy nepřekračuje prahovou hodnotu stanovenou pro požadavky budovy s téměř nulovou spotřebou energie (NZEB) stanovených směrnicí 2010/31/EU o energetické náročnosti budov. Energetická náročnost bude certifikována na základě certifikátu energetické náročnosti (EPC). </t>
  </si>
  <si>
    <t>U této stavební investice budou zohledněna opatření pro zajištění odolnosti investice vůči těmto rizikům v souladu s Národním akčním plánem adaptace na změnu klimatu. Investice nebude realizována v záplavovém území. Stavba nezvyšuje teplotu v okolním prostředí, počítá s funkčním energeticky úsporným systémem na chlazení, bioklimatickými opatřeními, zelenými střechami, zastíněním aj. Investice má vysokou úroveň protipožární ochrany. Stavba používá vhodné materiály a konstrukce pro omezení vlivu povětrnostních podmínek a riziko poškození vlivem silného větru. °0</t>
  </si>
  <si>
    <t>Zdravotnické provozy vzhledem ke svému charakteru umožňují pouze omezené využití odpadní vody. Spotřebiče vody budou v souladu s aktuálními standardy, které zajišťují, že se nebude jednat o nešetrné nakládání s vodami a nepovede ke zhoršení oproti stávajícímu stavu. Investice nenaruší povrchové a podzemní vody a to ani v průběhu realizace investice.;
Provoz některých specializovaných zařízení může mít negativní dopady na vodní prostředí, je možná kontaminaci podzemních vod nebezpečnými látkami za předpokladu nesprávného použití či závady zařízení. Investice bude provedena tak, aby tyto negativní dopady nevznikly v souladu s platnou legislativou a interními předpisy organizace, např. směrnice o nakládání s nebezpečnými odpady.</t>
  </si>
  <si>
    <t>Při investici bude kladen důraz na využití recyklovaného stavebního materiálu. Nové konstrukce budou upřednostňovat stavební materiál, který bude recyklovatelný po ukončení investice.;
Vznik nebezpečných (infekčních) odpadů souvisí s vlastním provozem zdravotnického zařízení. Likvidace probíhá v souladu s příslušnými normami tak, aby došlo k zamezení negativnícho dopadu na životní prostředí. Likvidaci nebezpečných odpadů provádějí certifikované firmy.</t>
  </si>
  <si>
    <t>Investice neobsahuje a nebude využívat nebezpečné látky a chemikálie a látky vzbuzující mimořádnou obavu dle REACH. Zejména nebude využit při výstavbě azbest. Zároveň materiály nesmí vypouštět do obývaného prostředí více než 0,06 mg formaldehydu na m3 a 0,001 mg na m3 karcinogenních těkavých organických látek kategorie 1A a 1B.; 0</t>
  </si>
  <si>
    <t>Investice nespadají do působnosti hodnocení EIA, neovlivňují předměty ochrany přírody a krajiny, nedochází k záboru zemědělské půdy a nejsou realizovány v chráněných územích a biodiverzitně hodnotných oblastech. Investice proběhne v zastaněné lokalitě, dlouhodobě určené k rozvoji zdravotnických služeb.; 0</t>
  </si>
  <si>
    <t>ReactEU- assumed amount</t>
  </si>
  <si>
    <t xml:space="preserve">Component is complementary to ReactEU, which will support investment development based on common standard of equipment, RRP will focus the support on highly specifies equipment </t>
  </si>
  <si>
    <t>Estimated costs come from assumed  instrumentation of the hemathiologial centers and necessary construction works.</t>
  </si>
  <si>
    <t>Qualified cost estimation was performed by the Ministry of Health. on the basis of instrumentation and construction works costs.</t>
  </si>
  <si>
    <t xml:space="preserve">The investment includes the purchase of specialized medical equipment for hematooncological and oncological care, the primary purpose of which does not allow the choice of energy-efficient alternatives, however, its overall impact on mitigation to climate change is assessed as negligible. The investment includes only state-of-the-art facilities that also correspond to the currently available options to minimize the negative impacts of this facility on the environment. </t>
  </si>
  <si>
    <t xml:space="preserve">The equipment of several different highly specialized workplaces of hematooncological and oncological care is not susceptible to the effects of climate change. </t>
  </si>
  <si>
    <t xml:space="preserve">The equipment of several different highly specialized workplaces of hematooncological and oncological care has no connection with water protection. </t>
  </si>
  <si>
    <t xml:space="preserve">The equipment of several different highly specialized workplaces of hematooncological and oncological care has no connection with the circular economy, it does not produce a large amount of non-recyclable waste. At the end, professional disposal will be ensured in accordance with the principles of the circular economy and relevant standards. </t>
  </si>
  <si>
    <t xml:space="preserve">The equipment of several different highly specialized workplaces of hematooncological and oncological care does not have a significant effect on environmental pollution, it does not produce a substance polluting water, air and soil during the entire life cycle. </t>
  </si>
  <si>
    <t xml:space="preserve">The investment has a negligible expected impact on the protection of biodiversity and ecosystems, even taking into account direct and indirect impacts from the perspective of the entire life cycle. </t>
  </si>
  <si>
    <t>Both projects are a long-considered intention. Projects' costs has been determined on the basis of an available feasibility (volume) studies.</t>
  </si>
  <si>
    <t xml:space="preserve">The investment includes the purchase of medical equipment, medical devices and laboratory equipment. The primary purpose of these devices does not allow the choice of energy-efficient alternatives. We assess the overall impact on climate change mitigation as proportionate to the impacts in this area. The investment includes state-of-the-art equipment currently available that meets the standards for placing medical devices on the European market. Such devices minimize the negative impact on the environment. </t>
  </si>
  <si>
    <t xml:space="preserve">Investment in facilities does not have the expected impact on the protection of biodiversity and ecosystems, even taking into account direct and indirect impacts from the perspective of the entire life cycle. </t>
  </si>
  <si>
    <t xml:space="preserve">The operation of the facility may be endangered by risks related to the effects of climate change, such as extreme weather events - long-lasting high temperatures. As part of the investment in equipment, an adequate level of protection against these impacts will be ensured so that these risks are minimized. This is, for example, a sufficient capacity of systems for cooling the premises in which the equipment will be located. </t>
  </si>
  <si>
    <t xml:space="preserve">The operation of some specialized facilities can have negative impacts on the aquatic environment, groundwater contamination with hazardous substances is possible if the equipment is used incorrectly or defective. The investment will be made in such a way that these negative impacts do not occur in accordance with the applicable legislation and internal regulations of the organization, such as the directive on hazardous waste management. </t>
  </si>
  <si>
    <t xml:space="preserve">Generation of hazardous waste only to the extent necessary for the provision of health care (eg contrast agents, chemotherapeutic drugs), guaranteeing their disposal in accordance with standards, applicable legislation and internal guidelines on hazardous waste management. Minimization of negative impact on the environment. At the end of the service life of all equipment, the individual parts are disposed of ecologically in accordance with the relevant legislation, eg the Atomic Act for sources of ionizing radiation. </t>
  </si>
  <si>
    <t xml:space="preserve">The devices are environmentally safe when used properly and properly used. They are subject to regular safety and technical inspections in accordance with the Medical Devices Act, which guarantees the level of their technical condition and safety in the provision of health care. </t>
  </si>
  <si>
    <t>National financial resources:</t>
  </si>
  <si>
    <t>National financial resources</t>
  </si>
  <si>
    <t>Rules for providing subsidies, URS price list (www.urs.cz - creation of certified price lists of construction works in cooperation with the Czech Statistical Office), Public Procurement Act</t>
  </si>
  <si>
    <t>Program rules 129 310</t>
  </si>
  <si>
    <t>National program 129 160</t>
  </si>
  <si>
    <t>Supporting threading will not only increase the resilience of the landscape to the effects of drought, but at the same time, crop greenery has a beneficial effect to limit temperature increases on the surface of significant landscapes and also has mitigation effects by binding CO2. The essential element of threading support is the modernisation of irrigation facilities (mainly the application of drip irrigation) and the streamlining of the operation of existing irrigation systems. Implementation of the measures will reduce the water requirement for irrigation, energy and staffing levels of the irrigation systems, and a reduction in total water consumption for the irrigation levy is crucial.
Irrigation responds to climate change, which causes an increase in the average annual temperature and a change in the distribution of rainfall at a time when the aggregate rainfall declines during the growing season of agricultural crops. Irrigation thus helps stabilize agricultural production and prevents the risk of crop failure due to drought. 
The activity that is supported by the measure has an insignificant foreseeable impact on this environmental objective, taking into account both the direct and primary indirect effects across the life cycle. This is ensured because the new system/equipment will be energy-efficient and hence the absolute emissions will not increase despite a modest increase in the irrigated area, and/or because the electricity to power the equipment will be wind or solar derived.
Irrigation can indirectly facilitate the continuation of agricultural practices that compromise the carbon sink function of agricultural soils or even turn them into net emitters. The meaningful promotion and support for sustainable agricultural practices as part of the measure indicates no further deterioration on that account, and ought to lead to an improvement.</t>
  </si>
  <si>
    <t>The activity that is supported by the measure has an insignificant foreseeable impact on this environmental objective, taking into account both the direct and primary indirect effects across the life cycle. The measure will not lead to significant inefficiencies in the use of resources nor to increase the generation of waste.</t>
  </si>
  <si>
    <t>By supporting irrigation, not only does the resilience of the landscape to the consequences of drought increase, but at the same time the greenery of crops has a favorable effect on limiting the temperature rise on the surface of large landscapes and also has mitigation effects by CO2 binding. The basic element of irrigation support is the modernization of irrigation equipment (especially the application of drip irrigation) and streamlining the operation of existing irrigation systems. The implementation of the measure will reduce the need for water for irrigation, energy and personnel demands of the operation of irrigation systems, and it is very essential to reduce the total water consumption for the irrigation dose.</t>
  </si>
  <si>
    <t xml:space="preserve">The measure is not expected to be detrimental to the sustainable use and protection of water and marine resources. The measure is aimed at improving the sustainable use of water resources, in particular through:
- supporting the switch by the farmers to crops and management practices with lower water requirements; supporting farmers to implement measures that increase the soil water retention capability and water storage at farm level;
- implementing irrigation system that allows the re-use of water in line with the Water Framework Directive and does not lead to an increment of water abstraction. The measure will contain investments in infrastructures to enable the safe re-use of reclaimed water for agricultural purposes. Through this investment, it will become possible to use treated urban waste water for the irrigation of nearby crop fields and prepare for the application of the new Regulation on minimum requirements for water reuse (EU/2020/741);
- investing in more sustainable and efficient irrigation systems that require less water, such as localised irrigation. This at the same time will lead to less nutrient leaking to the ground waters as well as nearby inland water bodies;
- where the activity involves water abstraction, a permit for water abstraction has been Grantsed by the relevant authority, specifying conditions to avoid deterioration and ensure that affected water bodies achieve good quantitative status (in case of groundwater) or good ecological status or potential (in case of surface water) at the latest by 2027, in accordance with the requirements of the Water Framework Directive 2000/60/EC;
- an environmental impact assessment in line with the EIA Directive has been conducted and all the necessary mitigating steps have been identified and reflected in the design of the measure.
</t>
  </si>
  <si>
    <t>The measure is not expected to lead to a significant increase in the emissions of pollutants into air, water or land because:
- of the use of ultra-efficient energy consuming equipment, or that powered from renewable energy sources;
- with the installation of more efficient irrigation systems (explained above), the nutrient runoff from agriculture will be reduced.
- with the support to farmers to switch to crops and management practices with lower water requirements and the increment of water availability at farm level, less water will be used for irrigation;
- sustainable agricultural practices will be supported which will in turn require less pesticides leading to less water and land pollution.</t>
  </si>
  <si>
    <t>The measure will not have detrimental effects on biodiversity and ecosystems because:
- the irrigation projects covered by this measure are not located in protected sites, or will not have negative effects on such sites in light of their conservation objectives. Any disturbance of species or negative impact on habitats outside those sites, both during the construction and operation phases, will be avoided through the necessary prevention and mitigation steps, which are reflected in the design of the measure;
- an environmental impact assessment in line with the EIA Directive has been conducted and all the necessary mitigating steps have been identified and reflected in the design of the measure;
- it complies with the requirements of the Habitats and Birds Directive; it was subject to an Article 6(3) assessment under the Habitats Directive (integrated in this particular case within the environmental impact assessment procedure) which excluded significant effects on Natura 2000 sites;
- by supporting sustainable agricultural practices, it will in turn require less pesticides hence mitigating the negative impact on biodiversity (insects, birds, life in the soil) and may include more crop diversity, also supporting biodiversity.</t>
  </si>
  <si>
    <t xml:space="preserve">OPE 2021-2027 (Specific objective 1.5) - Only selected forms of energy recovery of waste will be supported so that there is no double financing of investments within the programs. The OPE does not support infectious hazardous waste as in the case of RRF and thus there is no material overlap.
OP Fair Transformations 2021-2027 - Investments in strengthening the circular economy, inter alia, by preventing the generation of waste, reducing it, using resources efficiently, reusing and recycling. Support is expected within the units of projects, complex, strategic and investment-intensive, and the use of funds for energy recovery projects is not expected or is not directly possible. It is therefore guaranteed that there will be no double funding.
Modernization Fund 2021-2030
Program No. 1 Modernization of thermal energy supply systems (HEAT). Under the HEAT program, it will be possible to support projects for the modernization or reconstruction of existing energy production facilities by changing the fuel base and switching to a fuel with a lower emission factor in tonnes of CO2 / TJ. (eg. switching from coal to waste fuel). Therefore, these projects are not similar in type to the case of the RRF and double funding is avoided.
Program No. 8 Community Energy (KOMUNERG) - Within the program, it will be possible to support projects for the construction of community biogas plants. This is therefore a different type of project than in the RRF and, from a material point of view, double funding is avoided.
</t>
  </si>
  <si>
    <t>The Investment will support, in particular, measures to build infrastructure for the energy use of non-recyclable hazardous and medical waste. In determining the cost methodology, the Ministry of the Environment is based on historical data on the basis of similar supported projects within the 134th Grants call of the Operational Program Environment 2014-2020, reflecting partial differences in the parameters of individual projects. An important factor in determining the costs was the new capacity built, the nature of the projects envisaged, which will focus primarily on the reconstruction of existing but unsatisfactory facilities and statistics on the growing production of hazardous waste in the Czech Republic. The Annual Reports of the OPE, the text of the 134th Grants call of the OPE and, if applicable, the list of supported projects may be documented as a basis. With the planned implementation of new capacity approx. 3 ths. tons will be the estimated cost of building new capacity with a volume of 1 ton of approx. 266 ths. CZK. The unit costs for building a new capacity of 1 tonne can vary considerably for the projects in question.
Within the 134th call of the OPE 2014-2020, 18 projects were supported for approx. CZK 210 million. A new capacity of 3200 tons was built.</t>
  </si>
  <si>
    <t>MoE and SEF (OPE administrator 2014-2020) - determined on the basis of the results of OPE implementation - 134th call.</t>
  </si>
  <si>
    <t>134 th call OPE 2014-2020</t>
  </si>
  <si>
    <t xml:space="preserve">044bis - Commercial, industrial waste management: residual and hazardous waste </t>
  </si>
  <si>
    <t>The investment will mainly support projects for the energy use of non-recyclable hazardous and medical waste. The planned measures are fully in line with the principles ("do no significant harm") - do not fundamentally harm.
Measures supported under the investment have an insignificant foreseeable impact on the stated environmental objective, taking into account direct and primary indirect effects during the life cycle. The supported measures will not result in risks of environmental degradation related to the maintenance of water quality and water stress in accordance with the Water Framework Directive (2000/60 / EC).</t>
  </si>
  <si>
    <t xml:space="preserve">The Investment will support, in particular, measures to build infrastructure for the energy use of non-recyclable hazardous and medical waste that cannot be materially used in any other way. Investments comply with the "DNSH taxonomy criteria". The measures supported by the investment will contribute to minimizing CO2 emissions from fossil origin.
</t>
  </si>
  <si>
    <t>The Investment will support, in particular, measures to build infrastructure for the energy use of non-recyclable hazardous and medical waste that cannot be materially used in any other way. Investments comply with the "DNSH taxonomy criteria" and will not hinder adaptation or increase the risks associated with climate change impacts. The investment is in line with sectoral, regional and national adaptation strategies.</t>
  </si>
  <si>
    <t>As part of the investment in the energy recovery of waste, facilities for the energy recovery of non-recyclable, hazardous and medical waste will be supported in particular. The investments comply with the "DNSH taxonomy criteria" and thus there is no significant burden on the environment. The Czech Republic has adopted highly ambitious new waste management legislation, which, in accordance with European legislation, also sets binding targets for reducing the landfill of usable and recyclable waste.
Promoting investment in modern, high-efficiency and innovative technologies for the energy recovery of non-recyclable hazardous and medical waste is essential to achieve the binding targets stemming from EU legislation planned for 2030/2035. Given that a ban on landfilling in the Czech Republic is planned for 2030 (in accordance with the European Landfill Directive), it is necessary to strengthen not only recycling capacities but also energy recovery capacities for non-recyclable waste, as they will not be able to be disposed of. in landfills. Investments in the energy use of non-recyclable, hazardous and medical waste will not pose any potential threat to meeting recycling targets. However, they will contribute to a significant reduction in landfilling of waste, which for various reasons cannot be used in the recycling industry. However, the investment also partially contributes to meeting recycling targets, thanks to the possibility of recovering metals from combustion residues. Measures to build infrastructure, in particular for the energy use of non-recyclable, hazardous and medical waste. supported under this investment shall be subject to appropriate environmental permits and shall include the mitigation and monitoring of environmental impacts based on measures taken to reduce and control noise, dust and other pollutant emissions during construction, maintenance and operation.
As part of the investment in the energy recovery of waste, facilities for the energy recovery of non-recyclable, hazardous and medical waste will be supported in particular. The investments comply with the "DNSH taxonomy criteria" as well as with the waste management hierarchy. Support for investment in the energy use of non-recyclable hazardous and medical waste is necessary to achieve the binding landfill targets set out in EU legislation, which are planned for 2030/2035. Investments in the energy use of non-recyclable, hazardous and medical waste will not pose any potential threat to meeting recycling targets. However, they will contribute to a significant reduction in landfilling of waste, which for various reasons cannot be used in the recycling industry.</t>
  </si>
  <si>
    <t>The Investment will support, in particular, measures to build infrastructure for the energy use of non-recyclable hazardous and medical waste that cannot be materially used in any other way. The investments comply with the "DNSH taxonomy criteria" and will not imply any risk of meeting the recycling targets. On the contrary, they will contribute to a substantial reduction in landfilling of waste, which for various reasons cannot be used in the recycling industry.</t>
  </si>
  <si>
    <t>The Investment will support, in particular, measures to build infrastructure for the energy use of non-recyclable hazardous and medical waste that cannot be materially used in any other way. Investments are in accordance with the "DNSH taxonomy criteria" Planned investments will be assessed to exclude the impact on significant and protected sites, they will be subject to the process of assessing the impact of investments on the environment.
Investments must be in accordance with Act No. 100/2001 Coll., On Environmental Impact Assessment, Act No. 114/1992 Coll., On Nature and Landscape Protection and Act No. 183/2006 Coll., The Building Act.</t>
  </si>
  <si>
    <t>Průměrné náklady pro jednotlivé projekty v rámci NPO byly stanoveny na základě národní Klasifikace stavebních děl CZ-CC - platná od 1.1.2019, zároveň na základě údajů z analogických programů jako je IROP a národní dotační investiční titul
Očekávaný počet podpořených projektů: 57 Obestavěné prostory - 8636,5 x 51 429,7 = 444 172 604 9 172 604</t>
  </si>
  <si>
    <t>091 - Other social infrastructure contributing to social inclusion in the community</t>
  </si>
  <si>
    <t>Investment has no relation to mitigation</t>
  </si>
  <si>
    <t>Investment has no relation to adaptation to climate change impacts</t>
  </si>
  <si>
    <t>Investment has no relation to the water</t>
  </si>
  <si>
    <t>Investment has no connection with circulatory economy</t>
  </si>
  <si>
    <t>the investment has no connection with environmental pollution</t>
  </si>
  <si>
    <t>the investment has nothing to do with the protection of biodiversity and ecosystems</t>
  </si>
  <si>
    <t>To determine the size of costs necessary for this part of the reform, we used three sources - 1) we contacted the Association for Infrastructure Development, which in the Czech Republic brings together large consulting firms, design offices and some construction companies and its goal is to cultivate the investment process in the Czech Republic. next we asked one of the regions in the Czech Republic and finally we analyzed publicly available data in the register of contracts. The aim was to find support for the cost of project preparation. The result of the analysis is the finding that the basic unit price in  6% of total capital expenditures appear to be normal in the market. A comprehensive list is given in the COSTING appendix. Part of this item is support for project preparation - the following support parameters are assumed: Specific support will always be derived from the specific form of preparation for which the investor will apply for support. The preparation of a project for a classic tender is perceived as a basic form of preparation. This preparation is logically divided into four phases, however, it is not always necessary to go through all phases of preparation. The preparation of the project for the classic tender for suppliers (a total of all 4 phases) corresponds to 6% of the expected eligible investment expenditures. (max. support will be CZK 14 million per project). In the case of preparation of a PPP project - it will receive more than the above 6% (or less in the case of an application for support for the preparation of only some of the four phases) 0.5 pp. for each phase starting from phase 2. (max. support of the PPP project is CZK 21.5 million). In the case of project preparation in the form of Design and Build - the investor will receive 0.5 percentage points (or proportionally less - see above) 0.5 p.b. for the solution of tender documentation and contractual relations (max. CZK 1 million). If the project will be prepared in BIM - it will receive more than 0.4% above the above 6% (or proportionally less - see above). for each preparatory phase max. CZK 1.4 million. These amounts were derived from average findings obtained from the above sources.</t>
  </si>
  <si>
    <t>ARI, Pardubice Ragion, register of state contracts</t>
  </si>
  <si>
    <t>141 - Preparation, implementation, monitoring and control</t>
  </si>
  <si>
    <t>Komponenta je zaměřena na zvýšení připravenosti projektů, specificky projektů SMART, zelených a digitálních - jako taková bude zacílena na to, aby všechny projekty, které budou podpořeny budou mít cíl v podobě neutrálního environmentálního působení. Výsledkem tedy bude jisté zmírnění klimatické změny, protože bnez této komponenty nelze garantovat, že by investoři u těchto projektů vnímali jako relevantní argument environmentální aspekt. Investice do komponenty bude tedy mít pozitivní dopad vůči mitigaci  a zároveň jako taková nemá emise skleníkových plynů.  Komponenta může výrazně přispět k naplňování  Pařížské dohody (Agenda 2030) konkrétně SDG 11, týkající se udržitelných měst a regionů v souvislosti s udržitelnou urbanizací.</t>
  </si>
  <si>
    <t>Komponenta spočívá v přípravě projektů, které budou vybírány na základě souladu s cíli Evropy v oblasti environmentu - budou podporovány pouze projekty, které budou přispívat k resilienci měst - k adaptaci měst na změny klimatu.</t>
  </si>
  <si>
    <t xml:space="preserve">Komponenta cílí na přípravu projektů, které nebudou mít negativní doapd na životní prostředí, vč. zacházení s vodou.  Příprava projektů stejně jako vešekré metodické a školící aktivity cílí na přípravu projektů, které budou jako jeden z významných cílů mít zvýšení odolnosti ekosstémů na klimatickou změnu, zejména pak dopadu sucha. A to skrze přírodě blízká a přírodní řešení v daných lokalitách a ekosystémech. Investice budou připravovány tak, aby neměli negativní dopad na zvýšenou spotřebu vody, či snížení ekologické kvality vodních ploch. V souladu s principem DNSH v oblasti udržitelného nakládání s vodními zdroji. Souald s DNSH bude jednou z výběrových podmínek pro podporu projektů. 
</t>
  </si>
  <si>
    <t>V rámci metodických doporučení - bude doporučováno, aby projekty byly designovány tak, aby měli neutrální nebo pozitivní dopad na oběhové hospodářství, zejména na snížení spotřeby stavebních materiálů - a to opětovným použitím stavebního a demoličního materiálu, pokud to bude možné.</t>
  </si>
  <si>
    <t>V rámci metzodický doporučení bude na projekty připravenováné v rámci této komponenty kladen důraz na realizaci investic, které budou minimálně neutrální ke stavu půdy a vodám, bude apelováno na hledání řešení, které budou v=ést ke snížení znečištěníé půdy a vod.</t>
  </si>
  <si>
    <t>The project will follow the relevant principles of mandatory use recycled/reused materials, use of timber form sustainably managed forests as certified by third-party certification audits performed by accredited certification bodies, e.g. FSC/PEFC standards or equivalent.</t>
  </si>
  <si>
    <t>27 - 4.1 Systemic support for public investment - 4.1.2.1 Analytical - methodological support - methodological support and training - competence support - green transit</t>
  </si>
  <si>
    <t>This part of the component contains the following parts: a third of the expenditure on the trainings held, as comprehensive training activities are foreseen, one third of which will be filled by training on green transit topics, as well as the following methodological documents: • Priority manual for projects in conformity with the EU taxonomy – for the selection of projects that not only meet DNSH but also measure the degree of positive impact on the environment, • Manual for measuring carbon impact , • Methodology for the creation of projects complying with the European Green Deal and finally a third of the expenditure on the creation of an expert coordination and competence team (this one will be created specifically to ensure the success of the component and the implementation of the reform in 2026 will be disbanded - thus not burdening state spending after the planned reform steps have been implemented. At the same time, its existence is very important for fulfilling the planned goals). The costs of individual parts are summarized in the costing documents. To determine the size of costs, an analysis of the register of state contracts was performed, where all historical state contracts are concentrated - those contracts that have been already implemented and are which are results of market competition. We were looking for such products that, with their content and focus and professional complexity, correspond to the subject contained in the component.</t>
  </si>
  <si>
    <t>Register of state contracts</t>
  </si>
  <si>
    <t>01 - Contributing to green skills and jobs and the green economy</t>
  </si>
  <si>
    <t xml:space="preserve">Koordinance v oblasti reformy směřující k zelené ekonomice bude jak metodicky, tak i pomocí školících aktivit a koordnance projektopvé přípravy pracovat na podpoře projektů, které budou hospodaření s vodou vnímat jako významný strategický prvek. </t>
  </si>
  <si>
    <t>27 - 4.1 Systemic support for public investment - 4.1.2.2 Analytical - methodological support - methodological support and training - competence support - digital trance, incl. development of support SW</t>
  </si>
  <si>
    <t>This part of the component contains the following parts: a third of the expenditure on the trainings held, as comprehensive training activities are foreseen, one third of which will be filled by training on green transit topics, as well as the following methodological documents: • Methodology for digital and smart transformation, • Methodology for using data to manage and develop the infrastructure and physical environment and finally a third of the expenditure to create an expert coordination and competence team (this will be created specifically to ensure - therefore, it will not burden state expenditures after the implementation of the planned reform steps (at the same time, its existence is very important for the fulfillment of the planned objectives). The last part of these items is the expenditure for analytical prescoring software, which will be developed specifically as a support tool for this component. The costs of individual parts are summarized in the document Costing. To determine the size of the costs, an analysis of the register of state contracts was performed, where all historical state contracts are concentrated - those that have been already  implemented and are the result of market competition. We were looking for such products that, with their content and focus and professional complexity, correspond to the subject contained in the component.</t>
  </si>
  <si>
    <t>Tato část reformy nemá vliv na hospodaření s vodou.</t>
  </si>
  <si>
    <t>27 - 4.1 Systemic support for public investment - 4.1.2.3 Analytical - methodological support - methodological support and training - competence support - support for project preparation and PPP projects</t>
  </si>
  <si>
    <t>TSI</t>
  </si>
  <si>
    <t>This part of the component contains the following parts: a third of the expenditure on the trainings held, as comprehensive training activities are foreseen, one third of which will be filled by training on green transit topics, as well as the following methodological documents: • Methodology for preparation, implementation and management of PPP projects, • Methodological recommendations for project preparation based on monitoring of pilot projects and finally a third of expenditure on creating an expert coordination and competence team (this will be created specifically to ensure - therefore, it will not burden state expenditures after the implementation of the planned reform steps (at the same time, its existence is very important for the fulfillment of the planned objectives). The costs of individual parts are summarized in the document Costing. To determine the size of the costs, an analysis of the register of state contracts was performed, where all historical state contracts are concentrated - those that have been already  implemented and are the result of market competition. We were looking for such products that, with their content and focus and professional complexity, correspond to the subject contained in the component.</t>
  </si>
  <si>
    <t>08.3 - Broadcasting and publishing services</t>
  </si>
  <si>
    <t>The volume was determined through the expert estiamtion based on historical data and consultation with key stakeholders (some areas, e.g. game industry, were never supported in the Czech Republic). The data were compared to similar programmes abroad adjusting for the Czech size. The total cost by area is: small screen development =  50 mil. CZK, small screen production = 100 mil. CZK; game industry prototype developemnt = 20 mil. CZK; vertical slice production = 40 mil. CZK; final product development = 140 mil. CZK; PR and internationalisation = 15 mil. CZK; total = 365 mil. CZK / year + 30 mil. CZK  cost of the analysis, consultations and information campaign about the new role of the Fund after the transformation.</t>
  </si>
  <si>
    <t>Comapred to the German games fund</t>
  </si>
  <si>
    <t>Czech Film Fund</t>
  </si>
  <si>
    <t>The reform and investment have negligible impact on the climate change mitigation including the direct and indirect impact during its life-cycle.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</si>
  <si>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The reform and investment have negligible impact on ton the climate change adaptation including the direct and indirect impact during its life-cycle.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</si>
  <si>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The reform and investment are not realted to the water usage.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</si>
  <si>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The reform and investment have negligible impacton the circular economy including the direct and indirect impact during its life-cycle.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</si>
  <si>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The reform and investment are not realted to the pollution.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</si>
  <si>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The reform and investment are not realted to the protection and restoration of biodiversity and ecosystemse. The innitiative does not iclude infrastructure or physical investment. Indirectly it help with the transition towards the low-carbon economy. It represents the development of the institutional framework for a support of cultural and creative industries (audiovisual sector) through the transformation of the Czech Film Fund into a broader Audiovisual Fund.  As a result, the new institution will be able to support new projects in e.g. small screen or game industry. The accompanying investment will support 30 new projects in audiovisual sector.</t>
  </si>
  <si>
    <t>IROP offers support for the museums and libraries, although it does not targett the technological modenisation per se. The initiatives in the National recovery plan are complementary to these measures as they enable to support broader spectrum of the cultural institutions. Furthermore, due to the historical specifics of the Czech Republic the absorption capacity of museums and libraries far exceeds resources offered by IROP.</t>
  </si>
  <si>
    <t xml:space="preserve">The volume of support is based on the historical cost of similar projects supported form the IROP. The goal is to support at least 80 projects and the cost of average project was estimated to be 9,375 mil. CZK. </t>
  </si>
  <si>
    <t>Compared to the cost of similar projects in RIOP and to the projects ready for financing.</t>
  </si>
  <si>
    <t xml:space="preserve">The investment is not related to the climate change mitigation.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climate change mitigation will be negligible. As a whole the innitiative will help the Czech republic with the developemnt of the low-carbon and less energy intensive economy through the development of the cultural and creative sector. </t>
  </si>
  <si>
    <t xml:space="preserve">The investment is not related to the climate change adaptation. It represents a new equipment necessary for the technological modernization of the cultural institutions which will contribute to their higher energy efficiency end enables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climate change adaptation will be negligible. As a whole the innitiative will help the Czech republic with the developemnt of the low-carbon and less energy intensive economy through the development of the cultural and creative sector. </t>
  </si>
  <si>
    <t xml:space="preserve">The investment is not realted to the water usage.It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water usage will be negligible. As a whole the innitiative will help the Czech republic with the developemnt of the low-carbon and less energy intensive economy through the development of the cultural and creative sector. </t>
  </si>
  <si>
    <t xml:space="preserve">The investment is not realted to thecircular economy.It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circular economy will be negligible. As a whole the innitiative will help the Czech republic with the developemnt of the low-carbon and less energy intensive economy through the development of the cultural and creative sector. </t>
  </si>
  <si>
    <t xml:space="preserve">The investment is not realted to the pollution prevention. 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pollution prevention adaptation will be negligible. As a whole the innitiative will help the Czech republic with the developemnt of the low-carbon and less energy intensive economy through the development of the cultural and creative sector. </t>
  </si>
  <si>
    <t xml:space="preserve">The investment is not realted to the protection and restoration of biodiversity and ecosystems.It represents a new equipment necessary for the technological modernization of the cultural institutions which will contribute to their higher energy efficiency end enebles them to provide more effective services.  The investment will favour equipment with a higher energy efficiency with regard to their availability on the market. Furthermore, the projects that enable capacity sharing among multiple subjects will be prioritized. Some projects might contain specialized equipment which does not offer energy efficient models on the market, e.g. infrared microscope for the R&amp;D in museums. However, the overall impact on the protection and restoration of biodiversity and ecosystems will be negligible. As a whole the innitiative will help the Czech republic with the developemnt of the low-carbon and less energy intensive economy through the development of the cultural and creative sector. </t>
  </si>
  <si>
    <t>08.5 - R&amp;D RECREATION, CULTURE, AND RELIGION</t>
  </si>
  <si>
    <t xml:space="preserve">The volume of support is based on the historical data regarding two specific calls ÉTA and ZÉTA of the Technological Agency of the Czech Republic (TAČR)  (ÉTA= https://www.tacr.cz/program-eta-vyhlaseni-vysledku-3-verejne-souteze/; ZÉTA = https://www.tacr.cz/vyhlaseni-vysledku-2-vs-programu-zeta/). Maximal support for one apllication is 10 mil. Kč
</t>
  </si>
  <si>
    <t>TAČR</t>
  </si>
  <si>
    <t>Based on the 2019 ÉTA programme (580 mil.) and 2018 ZÉTA (200 mil.) programme calls. (ÉTA 2019 support for 100 applicants and success rate 20,53 %; ZÉTA 2018 support for 121 applicants; success rate 51 %). Both were already notified to the European Commission.</t>
  </si>
  <si>
    <t>The investment is not related to the climate change mitigation, climate change adaptation, water usage, pollution prevention or the protection and restoration of biodiversity and ecosystems. The innitiative does not iclude infrastructure or physical investment. It represents a microdotation to the SMEs to develop a cooperation with the cultural and creative industries. As a whole the innitiative will help the Czech republic with the developemnt of the low-carbon and less energy intensive economy through the development of the cultural and creative sector. The innitiative will support applied R&amp;D in the field of social sciences, arts and humatities. As such it contributes to the higher resilience of the society (including the resilience to the climate change etc.).</t>
  </si>
  <si>
    <t>Základní rámec tvoří podmínky schváleného programu, vycházející z historických dat a evaluací předchozích nástrojů podpory, tedy např. celkový rozpočet programu (9700 mil. Kč), předpokládaný počet podořených projektů (630) či max. dotace na jeden projekt (70 mil. Kč). Tato vstupní data jsou pro odhady budoucích nákladů dále upravena na základě údajů z již realizovaných veřejných soutěží v programu (počet přihlášených projektů, požadovaná dotace atd.) a byly stanoveny náklady "průměrného" podpořeného projektu, který  naplňuje cíle programu. "Průměrným" projektem se rozumí průměrná výše dotace na jeden podpořený projekt, v případě 1. veřejné soutěže v prograu bylo podpořeno 166 celkovou sumou 2 820 mil. Kč, tedy jeden projekt obdržel průměrně 17 mil. Kč. V jednotlivých veřejných soutěžích je dotace na "průměrný" projekt stanovena v případě podprogramu 1 (PP1) na 18,2 mil Kč v roce 2021 (na základě reálných údajů již vyhodnocené soutěže a postupného navyšování nákladů projektů na základě inflace a dalších vlivů), dále na 19 mil. Kč (2022) a 20 mil. Kč (2023), v případě podprogramu 2 (PP2) je na základě předchozí veřejné soutěže z roku 2020 (podpořeno 20 projektů sumou 184 mil. Kč) odhadnuta průměrná výše podpory projektu na 10 mil. Kč. Data za podpořené projekty viz https://www.isvavai.cz/cep?s=jednoduche-vyhledavani&amp;n=0. Viz také soubory 5.2 costing - příloha1.pdf a 5.2 costing - příloha2.pdf.</t>
  </si>
  <si>
    <t>008 - Research and innovation activities in small and medium-sized enterprises, including networking</t>
  </si>
  <si>
    <t>Základní rámec tvoří podmínky schváleného programu DOPRAVA 2020+, vycházející z historických dat a evaluací předchozích nástrojů podpory, tedy např. celkový rozpočet programu (1950 mil. Kč), předpokládaný počet podpořených projektů či max. dotace na jeden projekt (50 mil. Kč). Viz také soubory 5.2 costing - příloha1.pdf a 5.2 costing - příloha2.pdf.</t>
  </si>
  <si>
    <t>Komponenta</t>
  </si>
  <si>
    <t>Relevance</t>
  </si>
  <si>
    <t>Očekávané dopady opatření komponent</t>
  </si>
  <si>
    <t>Číslo</t>
  </si>
  <si>
    <t>Hlavní cíle politik</t>
  </si>
  <si>
    <t>Dotčená Specifická doporučení Rady EU</t>
  </si>
  <si>
    <t>Potenciál růstu a tvorby pracovních míst</t>
  </si>
  <si>
    <t>Ekonomická, institucionální a sociální odolnost</t>
  </si>
  <si>
    <t>Implementace Evropského Pilíře sociálních práv</t>
  </si>
  <si>
    <t>Zmírňování ekonomických a sociálních dopadů krize</t>
  </si>
  <si>
    <t>Sociální a teritoriální soudržnost a konvergence</t>
  </si>
  <si>
    <t xml:space="preserve">Dlouhodobý účinek a dlouhodobá udržitelnost z pohledu veřejných rozpočtů </t>
  </si>
  <si>
    <t>1.1 Digitální služby občanům a firmám</t>
  </si>
  <si>
    <t>Digitální transformace</t>
  </si>
  <si>
    <t>CSR.2020.1; CSR.2020.3</t>
  </si>
  <si>
    <t xml:space="preserve">Cílem je poskytnout občanům a firmám uživatelsky přívětivé digitální nástroje a služby pro komunikaci se státem, maximální množství dat pro využití v komerčním i nekomerčním sektoru a kvalitní digitální služby v justici, viz makroekonomické dopady Plánu. </t>
  </si>
  <si>
    <t xml:space="preserve">Reformy podpoří vyšší a snazší dostupnost digitálních služeb státu v odlehlých oblastech a do značné míry omezí i nadbytečnou mobilitu obyvatelstva. </t>
  </si>
  <si>
    <t xml:space="preserve">Implementuje zásadu č. 20 Přístup k základním službám. Komponenta, zvláště pak s vazbou na komponentu 1.3 Digitální vysokokapacitní sítě, podpoří vyšší a snazší dostupnost digitálních služeb státu v odlehlých oblastech a do značné míry omezí i nadbytečnou mobilitu obyvatelstva. Komponenta umožní přístup ke kvalitním základním službám státu. </t>
  </si>
  <si>
    <t xml:space="preserve">Hlavním cílem je poskytnout občanům a firmám uživatelsky přívětivé digitální nástroje a služby pro komunikaci se státem jako celkem i jeho jednotlivými složkami, a tím zvýšit dostupnost digitálních služeb a odolnost České republiky při mimořádných událostech a snížit nutnost nutné osobní účasti klientů na úřadě. </t>
  </si>
  <si>
    <t xml:space="preserve">Zlepšením spolupráce veřejného a soukromého sektoru a podporou digitálních služeb agendy státu, včetně justice a zdravotnictví, se odstraní rozdíly mezi regiony. Výše uvedené reformy a investice, zvláště pak s vazbou na komponentu 1.3 Vysokorychlostní sítě, podpoří vyšší a snazší dostupnost digitálních služeb státu v odlehlých oblastech státu. </t>
  </si>
  <si>
    <t xml:space="preserve">Komponenta zlepšením digitálních služeb státu přinese zvýšení produktivity jak v oblasti veřejného, tak i soukromého sektoru. Tím přispěje posílení odolnosti a dlouhodobé udržitelnosti služeb státu. V oblasti budoucích nákladů správy informačních systémů a dalších investic zařazených v této komponentě se nepředpokládá významný nárůst provozních výdajů, resp. jejich případný nárůst bude kompenzován úsporou dosaženou v optimalizaci dalšího provozu. </t>
  </si>
  <si>
    <t>1.2 Digitální systémy veřejné správy</t>
  </si>
  <si>
    <t>CSR.2020.3</t>
  </si>
  <si>
    <t>Digitalizace veřejné správy včetně zdravotnictví  přispěje k dlouhodobému růstu a zvýší odolnost ČR především v oblasti dostupnosti služeb státu, důraz je zde kladen na vzájemnou spolupráci institucí umožňující vyšší míru vnitřní digitalizace úřadů, viz makroekonomické dopady plánu.</t>
  </si>
  <si>
    <t xml:space="preserve">Rozvoj digitálních systémů státní správy přinese zvýšení institucionální odolnosti veřejné správy. Cílem je vytvořit efektivní systémové, technologické a znalostní prostředí pro digitalizaci agend vykonávaných státem (a zdravotnictvím) jako komplexním oborem ekonomiky, s výrazným zastoupením státních institucí, a vytvoření, příp. úpravy systémů sloužících ke sdílení dat mezi jednotlivými informačními systémy (orgánů a institucí) prostřednictvím základních (a zdravotnických) registrů, propojeného datového fondu a Informačního systému sdílené služby (eGovernment Service Bus). </t>
  </si>
  <si>
    <t xml:space="preserve">Komponenta se primárně zaměřuje na úřady vykonávající veřejnou správu na centrální i lokální úrovni a podporuje práci jednotlivých úředníků, a to jak v oblasti služeb klientům i zajištění vnitřního fungování úřadu. Dojde zároveň k vyšší standardizaci vykonávaných agend v rámci přenesené a lokální působnosti. Reformy podpoří vyšší a snazší dostupnost digitálních služeb státu a tím zvýší dostupnost služeb státu a zmírní rozdíly mezi regiony. </t>
  </si>
  <si>
    <t xml:space="preserve">Komponenta zlepšením digitálních systémů veřejné správy přinese zvýšení produktivity jak v oblasti veřejného, tak i soukromého sektoru. Tím přispěje posílení odolnosti a dlouhodobé udržitelnosti návazných služeb státu. V oblasti budoucích nákladů správy informačních systémů a dalších investic zařazených v této komponentě se nepředpokládá významný nárůst provozních výdajů, resp. jejich případný nárůst bude kompenzován optimalizací v jiných oblastech. </t>
  </si>
  <si>
    <t xml:space="preserve">1.3 Digitální vysokokapacitní sítě </t>
  </si>
  <si>
    <t>Digitální transformace;</t>
  </si>
  <si>
    <t>CSR.2019.3; CSR.2020.3</t>
  </si>
  <si>
    <t xml:space="preserve">Cílem je prostřednictvím sítí s velmi vysokou kapacitou (sítě VHCN) zajistit v maximální možné míře přístup k datovým službám prostřednictvím připojení k internetu pro obyvatele, podnikatele, veřejnou správu a socioekonomické aktéry a dosáhnout stavu, aby bylo možné fakticky bez omezení využívat potenciál technologického vývoje a digitalizace. Komponenta představuje jeden ze základních předpokladů rozvoje moderní digitální a znalostní ekonomiky. Je rovněž předpokladem pro tvorbu vyšší přidané hodnoty a pracovních míst tuto vyšší přidanou hodnotu generující. </t>
  </si>
  <si>
    <t xml:space="preserve">Komponenta vytváří prostředí pro hladké plynutí datových toků po celém území státu, což je mj. klíčové rovněž i v krizových situacích. Lze předpokládat další návazný rozvoj aplikací, které přispějí zvýšení odolnosti ekonomické, institucionální i sociální. </t>
  </si>
  <si>
    <t xml:space="preserve">Implementuje zásadu č. 20 Přístup k základním službám. Komponenta, , zvláště pak s vazbou na komponenty 1.1 a 1.2 zlepší dostupnost digitálních služeb státu v odlehlých oblastech a do značné míry omezí i nadbytečnou mobilitu obyvatelstva. Komponenta umožní přístup ke kvalitním základním službám státu. Dále komponenta vytváří podmínky pro plnou implementaci zásady č. 1 Všeobecné a odborné vzdělávání a celoživotní učení, kdy dostupnost kvalitního internetového připojení hraje významnou roli při rozvoji digitálních dovedností jak v rámci všeobecného, tak i odborného vzdělávání. </t>
  </si>
  <si>
    <t>Sítě VHCN představují životně důležité tepny zajišťující vazby mezi průmyslovými, dopravními, energetickými systémy, sociálními a finančními systémy a také oblastmi služeb a obchodu a jejich rozvojem dojde ke snížení dopadů krize. Synergicky vznikající proces konvergence pevných a mobilních sítí elektronických komunikací napomůže růstu dynamické interakce uvedených systémů, které díky globálnímu nástupu nových technologií budou měnit celé hodnotové řetězce a vytvoří příležitosti pro nové obchodní modely a moderní digitální služby a aplikace.</t>
  </si>
  <si>
    <t>Cílem je prostřednictvím sítí s velmi vysokou kapacitou (sítě VHCN) zajistit v maximální možné míře přístup k datovým službám prostřednictvím připojení k internetu pro obyvatele, podnikatele, veřejnou správu a socioekonomické aktéry, zejména ve venkovských oblastech, a dosáhnout stavu, aby bylo možné fakticky bez omezení využívat potenciál technologického vývoje a digitalizace na celém území státu.</t>
  </si>
  <si>
    <t>Komponenta je koncipována tak, že se snaží primárně překonat tržní selhání v oblasti vysokorychlostních sítí a podpořit tak investice, které jsou ze společenského hlediska žádoucí, bez zásahu státu by k nim nedošlo. Z hlediska dlouhodobé udržitelnosti komponenta přispívá konkurenceschopnosti ekonomiky a tím vytváří prostředí pro návratnost těchto investic. Další provozní výdaje po dokončení investice nebudou realizovány z veřejných rozpočtů, ale budou zajišťovány soukromými subjekty.</t>
  </si>
  <si>
    <t>1.4 Digitální ekonomika a společnost, inovativní start-upy a nové technologie</t>
  </si>
  <si>
    <t xml:space="preserve">Reformy spočívají v podpoře digitálních technologií a na nich založené digitální transformaci ekonomiky, podpora vzniku nových moderních, především digitálních technologií a na nich postavených rychle rostoucích firem, vytvoření infrastruktury pro přenos digitálních technologií do reálné ekonomiky. </t>
  </si>
  <si>
    <t xml:space="preserve">Společnou ambicí  reforem je pomoci rychlému znovuoživení ekonomiky a digitální transformace ekonomiky, která je jedním z hlavních nástrojů obnovy a zvýšení konkurenceschopnosti podniků, především SME. </t>
  </si>
  <si>
    <t xml:space="preserve">V rámci pokrizové obnovy přispěje komponenta především rychlému rozvoji nových odvětví, start-upů a nejmodernějších technologií. Rychle rostoucí firmy jsou klíčové pro posun ekonomiky na vyšší patra v globálních hodnotových řetězcích. </t>
  </si>
  <si>
    <t xml:space="preserve">Podpora investic a rozvoje inovativních firem, start-upů, projektů a nových technologií  zahrnuje koinvestiční a dotační programy a další podpůrné aktivity pro přímou podporu vzniku nových technologií ve firmách typu start-up a spin-off, a to včetně jejich inkubace, akcelerace a internacionalizace, a tím bude podporován i rozvoj regionů. </t>
  </si>
  <si>
    <t xml:space="preserve">Komponenta zvýšením investic do špičkových technologií a prvků digitální ekonomiky a společnosti, vč. Podpory inovativních startupů posiluje především podmínky pro rozvoj malých a středních podniků a fungování celého inovačního ekosystému. Tím vytváří podmínky pro posílení ekonomického potenciálu působí žádaný přechod směrem ke znalostní ekonomice. Komponenta přispívá ke zvýšení potenciálu růstu intenzivní cestou hledání a podpory nových směrů, nikoliv extenzivní podporou stávajících známých technologií. </t>
  </si>
  <si>
    <t>1.5 Digitální transformace podniků</t>
  </si>
  <si>
    <t xml:space="preserve">Cílem je vytvořit propojený a soběstačný digitální ekosystém a podpořit zrychlení digitalizace podniků. V tomto směru se jedná o podporu posunu na vyšší patra globálních hodnotových řetězců a s nimi spojenou vyšší přidanou hodnotu a tvorbu pracovních míst s relativně lepším platovým ohodnocením. </t>
  </si>
  <si>
    <t xml:space="preserve">Principem podpory je umožnit nabídku všem subjektům za účelem zvyšování digitální transformace a využití moderních technologií. Poslední krize jasně ukázala, že digitalizované podniky jsou více odolné vůči krizím a jsou schopny operovat i ve ztížených podmínkách. Opatření komponenty tak přímo zvyšují ekonomickou odolnost. </t>
  </si>
  <si>
    <t xml:space="preserve">Zejména programy přímé digitalizace pomohou podnikům urychlit svoji transformaci a tím zefektivnit produkci, čímž investice pomohou zmírnit pro tyto podniky ekonomické a zprostředkovaně i sociální dopady krize. </t>
  </si>
  <si>
    <t xml:space="preserve">Programy přímé podpory digitální transformace podniků podpoří budování ekosystému přes přímou podporu firem, čímž se zvýší využívání digitálních technologií napříč ekonomikou a logické provázání všech investic. To má rovněž dopad na podniky v regionech, které mohou snáze pronikat na další trhy. Tím přirozeně dochází k vyrovnávání regionálních rozdílů. </t>
  </si>
  <si>
    <t xml:space="preserve">Komponenta podporou digitalizace podniků podporuje přechod k digitální znalostní ekonomice a přispívá k dlouhodobé udržitelnosti. </t>
  </si>
  <si>
    <t>1.6 Zrychlení a digitalizace stavebního řízení</t>
  </si>
  <si>
    <t xml:space="preserve">Cílem je reformou stavebního práva do praxe dosáhnout zjednodušení, zrychlení a zefektivnění procesů přípravy, umisťování a povolování staveb, což v konečném důsledku povede ke zlepšení investičního prostředí v ČR a zrychlení výstavby. Dopady na růst a tvorbu pracovních míst jsou předmětem především kvantitativního vyhodnocení. </t>
  </si>
  <si>
    <t>Řádné zavedení digitalizace stavebního řízení a územního plánování cílí na rozvoj území ČR a tím zvyšování institucionální odolnosti ekonomiky.</t>
  </si>
  <si>
    <t>Implementuje zásadu č. 20 Přístup k základním službám Komponenta, , zvláště pak s vazbou na komponenty 1.1 a 1.2.</t>
  </si>
  <si>
    <t xml:space="preserve">Tato komponenta představuje rozsáhlou institucionální, legislativní a systémovou změnu, jež zahrnuje reinženýring procesů a kompletní digitalizaci podporující činnost nového legislativního a institucionálního prostředí pro větší podporu ekonomiky. Tím by mělo dojít k odbourání celé řady neefektivit v rámci systému. Efekty na zmírnění ekonomických a sociálních dopadů krize jsou nepřímé. </t>
  </si>
  <si>
    <t>Nový stavební zákon ukládá, že stavba musí být navržena a provedena takovým způsobem, aby při jejím užívání, údržbě nebo provozu byla zohledněna přístupnost pro osoby s omezenou schopností pohybu nebo orientace, zejména u staveb pozemních komunikací a veřejných prostranství, staveb občanského vybavení v částech určených pro užívání veřejností, společných prostor a domovního vybavení bytového domu, bytu zvláštního určení a staveb pro výkon práce nejméně 25 osob, pokud charakter provozu v těchto stavbách umožňuje zaměstnávat osoby se zdravotním postižením.</t>
  </si>
  <si>
    <t xml:space="preserve">Komponenta prostřednictvím reformy a investic přispěje zefektivnění procesu povolovacích řízení v ČR. Předpokládá se dosažení úspor především v oblasti provozních a personálních nákladů. Komponenta nezakládá dodatečné nároky na veřejné rozpočty nad současný rámec. </t>
  </si>
  <si>
    <t>2.1 Udržitelná doprava</t>
  </si>
  <si>
    <t>Zelená transformace;</t>
  </si>
  <si>
    <t xml:space="preserve">Cílem komponenty je přispět k digitalizaci dopravy, elektromobility v železniční dopravě, zvýšení podílu železniční dopravy v nákladní a osobní dopravě, zvýšení významu aktivní mobility ve městech, zvýšení bezpečnosti dopravního provozu a snižování vlivu dopravního provozu na životní prostředí a veřejné zdraví. Dopady na růst a tvorbu pracovních míst jsou předmětem především kvantitativního vyhodnocení. </t>
  </si>
  <si>
    <t xml:space="preserve">Zamýšlené investice přispějí ekonomické odolnosti země. Kvalitní dopravní infrastruktura je primární podmínkou pro hladký chod ekonomiky. </t>
  </si>
  <si>
    <t xml:space="preserve">Implementuje zásadu č.
17. Začlenění osob se zdravotním postižením, a to díky opatření pro zvýšení bezpečnosti, modernizaci nádražních budov, které budou reflektovat požadavy na pohyb se zdravotním postižením. </t>
  </si>
  <si>
    <t xml:space="preserve">Jsou tu zařazeny cíle zaměřené na podporu udržitelné a bezpečné dopravy, která pomůže rozvoji ekonomiky zasažené krizí. Investice stimulují zachování pracovních míst především v segmentu stavebnictví v krétkém horizontu, dlouhodov pak zvyšují potenciál růstu ekonomiky. </t>
  </si>
  <si>
    <t xml:space="preserve">Jedním z cílů územního rozvoje státu je zapojení celé plochy území, zlepšit vliv dopravy na životní prostředí a globální změny klimatu  a zlepšit integrovanéu dopravní systémy všech krajích ČR. </t>
  </si>
  <si>
    <t xml:space="preserve">Komponenta přispívá dlouhodobé udržitelnosti dopravy, zejména zlepšováním prostředí v oblasti železniční dopravy, která je z hlediska environmentálního jedním z nejšetrnějších druhů přepravy. U investic v rámci této komponenty se předpokládá jejich dlouhodobá životnost, která by ve střednědobém horizontu neměla vytvářet tlak na nárůst provozních výdajů. Případné další rekonstrukce nebudou zatěžovat veřejné rozpočty dodatečnými výdaji nad současný rámec, neboť v čase zejména akcelerují dlouhodobé koncepční plány ČR. </t>
  </si>
  <si>
    <t>2.2 Snižování spotřeby energie ve veřejném sektoru</t>
  </si>
  <si>
    <t xml:space="preserve">Zvyšování energetické účinnosti prostřednictvím renovací budov a modernizací veřejného osvětlení je plně v souladu s celkovým kontextem obnovy ekonomiky . Zvyšování energetické účinnosti přímo ovlivňuje transformaci energetického sektoru, má přímý pozitivní vliv na kvalitu životního prostředí, rozvoj stavebnictví, na dopravu, na úroveň provozních nákladů ve veřejném sektoru, v podnikatelském sektoru i v sektoru bydlení a souvisí s dalšími aspekty v rámci národního hospodářství. Dopady na růst a tvorbu pracovních míst jsou předmětem především kvantitativního vyhodnocení. </t>
  </si>
  <si>
    <t xml:space="preserve">Investice mají přímý pozitivní vliv na kvalitu životního prostředí, rozvoj stavebnictví, na dopravu a tím zmírňování rozdílů mezi regiony. Rekonstruované budovy zajistí dlouhodobou udržitelnost a odolnost. </t>
  </si>
  <si>
    <t>Komponenta reflektuje uvedené doporučení zaměřit v rámci investiční hospodářské politiky na přechod na nízkouhlíkové hospodářství a transformaci energetiky, a to jak v oblasti rekonstrukce budov, tak v oblasti rekonstrukcí systémů veřejného osvětlení.</t>
  </si>
  <si>
    <t xml:space="preserve">Cílem je umožnit renovace veřejného osvětlení napříč všemi obcemi ČR a umožnit propojení těchto renovací s dalšími chytrými prvky, např. řízení, podpora rozvoje elektromobility; výsledným indikátorem této podpory je snížení konečné spotřeby energie a rozvoj regionů. </t>
  </si>
  <si>
    <t xml:space="preserve">Komponenta snižováním spotřeby investic významně přispívá dlouhodobé udržitelnosti ve spotřebě energií ve veřejném sektoru. Současné investice předpokládají snížení energetické spotřeby a tím i snížení nákladů na provoz veřejných budov a veřejného osvětlení. Přispějí snižování provozních nákladů veřejných subjektů. </t>
  </si>
  <si>
    <t>2.3 Přechod na čistší zdroje energie</t>
  </si>
  <si>
    <t xml:space="preserve">Hlavním cílem komponenty je další rozvoj fotovoltaických zdrojů a související náhrada fosilních zdrojů energie s cílem snížení emisní náročnosti hospodářství ČR a snížení emisí znečišťujících látek a dále modernizace rozvodů tepelné energie, konkrétně zejména náhrady parních rozvodů tepla za teplovodní/horkovodní rozvody tepla vedoucí k úsporám primárních energetických zdrojů. Dopady na růst a tvorbu pracovních míst jsou předmětem především kvantitativního vyhodnocení. </t>
  </si>
  <si>
    <t>Snížení emisí znečišťujících látek a modernizace rozvodů tepelné energie sníží rozdíly mezi regiony a tím pomůže rozvoji ekonomiky.</t>
  </si>
  <si>
    <t xml:space="preserve">Hlavním cílem komponenty je transformace a energetického sektoru, což napomůže rozvoji ekonomiky. Vazba na zmírňování ekonomických a sociálních dopadů krize je nepřímá. </t>
  </si>
  <si>
    <t>Modernizace rozvodů tepelné energie, konkrétně zejména náhrady parních rozvodů tepla za teplovodní/horkovodní rozvody tepla vedoucí k úsporám primárních energetických zdrojů, povede i k rozvoji regionů v odlehlých částech státu.</t>
  </si>
  <si>
    <t xml:space="preserve">Komponenta snižováním spotřeby přispěje plnění střednědobých a dlouhodobých cílů, rovněž v návaznosti na Národní klimaticko-energetický plán. Tím přispěje dlouhodobé udržitelnosti ekonomiky a z hlediska dalších provozních nákladů se nepředpokládá žádný negativní dopad na veřejné rozpočty. </t>
  </si>
  <si>
    <t>2.4 Rozvoj čisté mobility</t>
  </si>
  <si>
    <t xml:space="preserve">Cílem je urychlit výstavbu dobíjecích a plnicích stanic pro alternativní paliva a zvýšit penetraci vozidel na alternativní paliva. Komponenta počítá s podporou zaměřenou na budování infrastruktury dobíjecích a plnících stanic a pořízení nízkoemisních a bezemisních vozidel na alternativní paliva. Dopady na růst a tvorbu pracovních míst jsou předmětem především kvantitativního vyhodnocení. </t>
  </si>
  <si>
    <t>Investicí do udržitelné dopravní infrastruktury se zmírní regionální rozdíly, pomůže rozvoji regionů  vyšší mobilitou obyvatel a tím zvýšení odolnosti ekonomky.</t>
  </si>
  <si>
    <t xml:space="preserve">Rozvoj potřebné infrastruktury pro vozidla na alternativní paliva a zvýšení počtu těchto vozidel v České republice pomůže nastartovat výrobu a prodeje vozidel na alternativní paliva v ČR a tím i nastartování ekonomiky. Vazba na zmírňování ekonomických a sociálních dopadů krize je nepřímá. V souvislosti s krizí lze očekávat snížení poptávky po vozidlech s nulovými emisemi, komponenta tak může pomoci tuto bariéru částečně překonat. </t>
  </si>
  <si>
    <t xml:space="preserve">Podporou zaměřenou na budování infrastruktury dobíjecích a plnících stanic a pořízením nízkoemisních a bezemisních vozidel na alternativní paliva dojde k rozvoji regionů a snížení rozdílů mezi nimi a jejich zapojením do ekonomiky. </t>
  </si>
  <si>
    <t xml:space="preserve">Komponenta podporou rozvoje čisté mobility podpoří výstavbu infrastruktury především v oblasti soukromého sektoru a rozšíří podporu nákupu vozidel v soukromém i veřejném sektoru. U infrastrukturní části se předpokládá dlouhodobá živostnost těchto investic a v oblasti podpory nákupu vozidel pro veřejnou sféru se nepředpokládá významné zvýšení provozních výdajů veřejného sektoru na servis těchto vozidel. </t>
  </si>
  <si>
    <t>2.5 Renovace budov a ochrana ovzduší</t>
  </si>
  <si>
    <t xml:space="preserve">Cílem je snížit spotřebu energie a vody v domácnostech, snížit množství vyprodukovaných emisí skleníkových plynů a dalších škodlivin a snížit zranitelnost rezidenčního sektoru vůči projevům změny klimatu v budovách a zajištění energeticky efektivních budov a zlepšení kvality bydlení v těchto budovách. Dopady na růst a tvorbu pracovních míst jsou předmětem především kvantitativního vyhodnocení. </t>
  </si>
  <si>
    <t>Zlepšením životního prostředí se pomůže odolnosti a rozvoji všech regionů.</t>
  </si>
  <si>
    <t xml:space="preserve">Cílem je zajistit energeticky efektivní a adaptované budovy a zlepšit kvalitu bydlení v těchto budovách, snížit emise skleníkových plynů a dalších škodlivých látek v ovzduší, podpořit mitigační a adaptační opatření, zlepšit v místě kvalitu ovzduší a energetickou efektivitu. Vazba na zmírňování ekonomických a sociálních dopadů krize je nepřímá. V dlouhodobém horizontu mohou investice přispět ke zmírňování energetické chudoby. </t>
  </si>
  <si>
    <t xml:space="preserve">Investicemi se podpoří investičních a neinvestičních opatření pro segment domácností (rodinné domy a bytové domy), které napomohou k zvýšení energetické efektivity, snížení emisí skleníkových plynů a splnění národních cílů v oblasti energetických úspor a ochrany klimatu. Dále povede ke snížení znečištění ovzduší a v důsledku toho ke zmírnění rozdílů mezi regiony. </t>
  </si>
  <si>
    <t xml:space="preserve">Komponenta podporuje především investice v soukromém sektoru, přispívá dlouhodobé udržitelnosti a odolnosti ekonomiky s ohledem na klimatické a energetické cíle. Investice budou mít dlouhodobý pozitivní dopad na hospodaření soukromých subjektů a nezakládají budoucí zvýšené výdaje na veřejné rozpočty. </t>
  </si>
  <si>
    <t>2.6 Ochrana přírody a adaptace na klimatickou změnu</t>
  </si>
  <si>
    <t xml:space="preserve">Cílem komponenty je přispět k udržitelnosti zemědělské a lesnické krajiny z pohledu hospodářského a ekologického v kontextu klimatické změny, zejména zadržováním vody v krajině, zvýšením biodiversity a zlepšením stavu lesnických ekosystémů. Dopady na růst a tvorbu pracovních míst jsou předmětem především kvantitativního vyhodnocení. </t>
  </si>
  <si>
    <t xml:space="preserve">Investice mají za cíl přispět k vyšší odolnosti ekonomiky a přípravě na změny klimatu. </t>
  </si>
  <si>
    <t xml:space="preserve">Hlavní výzvou komponenty 2.6 je reakce na potřebu adaptace a udržitelnosti zemědělské a lesnické krajiny na změnu klimatu, zejména na sucho v krajině, povodně a ostatní doprovodné extrémní klimatické jevy. Vazba na zmírňování ekonomických a sociálních dopadů krize je nepřímá. </t>
  </si>
  <si>
    <t>Realizace těchto opatření významně přispěje k posílení resilience krajiny, navýšení kvality života obyvatelstva, posílení udržitelného zemědělství a příležitostí rozvoje venkova</t>
  </si>
  <si>
    <t xml:space="preserve">Komponenta podporuje investice, které mají dlouhodobý trvalý pozitivní dopad na odolnost České republiky a ne předpokládá se zvýšení provozních výdajů v oblasti veřejných rozpočtů z titulu těchto investic.  </t>
  </si>
  <si>
    <t>2.7 Cirkulární ekonomika, recyklace a průmyslová voda</t>
  </si>
  <si>
    <t xml:space="preserve">Cílem je podpořit urychlení přechodu na oběhové hospodářství, předcházet vzniku odpadů, navýšit recyklační infrastrukturu a omezit plýtvání druhotnými surovinami, zvýšit obsah recyklovaných materiálů ve výrobcích, zvýšit surovinovou bezpečnost České republiky.  Dopady na růst a tvorbu pracovních míst jsou předmětem především kvantitativního vyhodnocení. </t>
  </si>
  <si>
    <t xml:space="preserve">Reformy podpoří ekonomickou a sociální odolnost zlepšením životního prostředí a přizpůsobením se novým změnám. </t>
  </si>
  <si>
    <t xml:space="preserve">Přechod na oběhové hospodářství v České republice, předcházet vzniku odpadů, navýšit recyklační infrastrukturu a omezit plýtvání druhotnými surovinami, zvýšit obsah recyklovaných materiálů ve výrobcích, zvýšit surovinovou bezpečnost republiky přispěje k nastartování ekomiky. </t>
  </si>
  <si>
    <t>Cílem investic v oblasti cirkulárních řešení je významným způsobem nastartovat rychlejší zelenou transformaci průmyslu a podnikání směrem k nízkouhlíkové, cirkulární a digitální ekonomice., a tím pomoci i rozvoji regionů.</t>
  </si>
  <si>
    <t xml:space="preserve">Komponenta podporuje především subjekty působící především v soukromém sektoru. U investic se předpokládá jejich slouhodobé působení a případné zvýšení provozních výdajů nezakládá zvýšené nároky na veřejné rozpočty. </t>
  </si>
  <si>
    <t>2.8 Revitalizace území se starou stavební zátěží</t>
  </si>
  <si>
    <t xml:space="preserve">Cílem iniciativy je podpořit v území projekty revitalizace se starou stavební zátěží se záměrem provést energeticky účinnou renovaci budov, příp. výstavba nových energeticky účinných budov, a budování přírodních úložišť uhlíku. Komponenta bude iniciovat komplexní přeměny lokalit, posílí ekologickou stabilitu území, omezí zábor nové zemědělské půdy a vytvoří nové zelené plochy a podpoří zahuštění města bez jeho dalšího rozpínán. Komponenta si klade za cíl skloubit podporu regionálního rozvoje pomocí zvýšení atraktivity lokalit zatížených starou stavební zátěží a směřování ekonomiky k uhlíkové neutralitě. Dopady na růst a tvorbu pracovních míst jsou předmětem především kvantitativního vyhodnocení. </t>
  </si>
  <si>
    <t>Podporou regionálního rozvoje pomocí zvýšení atraktivity lokalit i těch zatížených starou stavební zátěží se podpoří institucioální a sociální odolnost ekonomiky.</t>
  </si>
  <si>
    <t xml:space="preserve">Hlavním cílem investic je nastartovat investice do stavebního sektoru, které umožní vznik nových pracovních pozic, především na lokální úrovni, a rozvoj regionů investicemi  pro rozvoj podnikatelských subjektů. </t>
  </si>
  <si>
    <t xml:space="preserve">Komponenta si klade za cíl skloubit podporu regionálního rozvoje pomocí zvýšení atraktivity lokalit zatížených starou stavební zátěží a směřování ekonomiky k uhlíkové neutralitě (pomocí právě budování přírodních úložišť uhlíku a vyšší energetické účinnosti budov). Díky podpoře investičních aktivit bude mít naplnění komponenty významným vliv na rozvoj lokálních investic. </t>
  </si>
  <si>
    <t xml:space="preserve">Komponenta přeměnou tzv. brownfieldů přispěje dlouhodobé udržitelnosti ekonomického rozvoje v území, kdy umožní další rozvoj v oblastech, které by za jiných okolnosti nebylo možné využívat k ekonomicky nebo společensky žádoucí činnosti. Současné investice vytvoří prostor pro další dodatečné investice soukromého sektoru a nebudou představovat další budoucí zátěž pro veřejné rozpočty. </t>
  </si>
  <si>
    <t>2.9 Podpora biodiverzity a boj se suchem</t>
  </si>
  <si>
    <t xml:space="preserve">Cílem komponenty je podpořit hospodaření se srážkovými vodami v intravilánu a zajistit ochranu proti suchu a přírodě blízkou povodňovou ochranu. Komponenta cílí na zachování a zlepšování stavu předmětů ochrany zvláště chráněných území a území soustavy Natura 2000, obnovu vodních, nelesních a lesních ekosystémů a zmírnění dopadů změny klimatu na tyto ekosystémy, podporu biodiverzity a regulaci šíření invazních druhů. Dopady na růst a tvorbu pracovních míst jsou předmětem především kvantitativního vyhodnocení. </t>
  </si>
  <si>
    <t xml:space="preserve">K posilnění institucionální a sociální odolnosti dojde investicemi na rozvoj prostředí, boj proti povodním a rozvojem krajiny pro zlepšení života občanů. </t>
  </si>
  <si>
    <t xml:space="preserve">Oblast podpory je obecně zaměřena na realizaci ochrany proti suchu a povodňových opatření, která budou mít pozitivní efekt na zmenšení rozsahu zaplaveného území a snížení počtu zaplavených nemovitostí, a tím snížení povodňových škod. Vazba na zmírňování ekonomických a sociálních dopadů krize je nepřímá. </t>
  </si>
  <si>
    <t xml:space="preserve"> Hospodaření se srážkovými vodami a  zajištění ochrany proti suchu a přírodě blízkou povodňovou ochranu spolu s péčí o zvláště chráněná území  pomůže rozvoji regionů a bydlení v těchto regionech. </t>
  </si>
  <si>
    <t xml:space="preserve">Komponenta uplatněním převáženě přírodě blízkým řešením a investic v oblasti protipovodňové ochrany přispěje odolnosti České republiky. U všech investic se předpokládá dlouhodobý dopad s dlouhým investičním cyklem a minimálními provozními náklady. Komponenta tak nezakládá zvýšení provozních výdajů v oblasti veřejných financí. </t>
  </si>
  <si>
    <t>3.1 Inovace ve vzdělávání v kontextu digitalizace</t>
  </si>
  <si>
    <t>Politiky pro příští generaci, děti a mládež, jako je vzdělávání a rozvoj dovedností.</t>
  </si>
  <si>
    <t>CSR.2020.2</t>
  </si>
  <si>
    <t xml:space="preserve">Komponenta obsahuje iniciativy adresující nedostatečnou úroveň digitálních dovedností žáků i pedagogů. Soustředí se na proměnu obsahu vzdělávání, podporu digitální a informační gramotnosti a informatického myšlení, a tím uplatnění na trhu práce. Dále podpoří lepší úroveň vybavení škol. Dopady na růst a tvorbu pracovních míst jsou předmětem především kvantitativního vyhodnocení. </t>
  </si>
  <si>
    <t xml:space="preserve">Zlepšením zejména digitálních dovedností a přizpůsobení dovedností potřebám trhu práce podpoří uplatnění lidí na trhu práce a tím podpoří i rozvoj podniků. </t>
  </si>
  <si>
    <t xml:space="preserve">Implementuje zásady č. 1. Všeobecné a odborné vzdělávání a celoživotní učení,  2. Rovnost žen a mužů a 3. Rovné příležitosti. </t>
  </si>
  <si>
    <t xml:space="preserve">V souladu se Strategií vzdělávací politiky do roku 2030+ se komponenta soustředí na proměnu obsahu, podporu digitální a informační gramotnosti a informatického myšlení. Dále se soustředí na zlepšení úrovně vybavení škol a založení fondu mobilních digitálních zařízení, čímž přispěje k rozvoji ekonomiky. Komponenta zmírňuje především sociální odpady krize na ohrožené skupiny. </t>
  </si>
  <si>
    <t xml:space="preserve">Zlepšení úrovně vybavení škol, založení fondu mobilních digitálních zařízení a posílení aktuálních dovedností přispěje k prevenci tzv. digitální propasti mezi obyvateli, a tím i uplatnění na trhu práce, k rozvoji regionů  a firem. </t>
  </si>
  <si>
    <t xml:space="preserve">Komponenta inovacemi v oblasti digitalizace ve vzdělávání přispěje zvyšování digitálních dovedností žáků a studentů, čímž podpoří plnění hlavních priorit v oblasti vzdělávacího systému. U tzv. "měkkých" investic se předpokládá dlouhodobý dopad do rozvoje znalostního potenciálu a u tzv. "tvrdých" investic, zejména do moderního ICT vybavení se předpokládá střednědobá udržitelnost těchto investic bez zásadního zvýšení provozních výdajů. Z dlouhodobého pohledu bude nutné zajistit další obnovu vybavení, která je podmínkou nutnou pro další realizaci strategie vzdělávací politiky. </t>
  </si>
  <si>
    <t>3.2 Adaptace kapacity a zaměření školních programů</t>
  </si>
  <si>
    <t>CSR.2019.2</t>
  </si>
  <si>
    <t xml:space="preserve">Cílem je modernizace výukových kapacit veřejných vysokých škol s cílem vytvořit podmínky pro další vzdělávání, podpora poskytování celoživotního učení a přístup ke kvalitnímu vzdělávání a vybudování odolného terciárního sektoru pro podporu zvyšování konkurenceschopnosti. Dopady na růst a tvorbu pracovních míst jsou předmětem především kvantitativního vyhodnocení. </t>
  </si>
  <si>
    <t>Celoživotní vzdělávání a přístup ke kvalitnímu vzdělávání zlepší odolnost ekonomiky a její přizpůsobení se novým potřebám  trhu a sníží rozdíly mezi různými skupinami obyvatel.</t>
  </si>
  <si>
    <t xml:space="preserve">Posílení lidského kapitálu na několika úrovních pojících se se vzdělávací dráhou jedince považuje Česká republika  za jeden z velmi důležitých cílů země z hlediska dlouhodobého zvýšení odolnosti a transformace nejen z hlediska výchovno-vzdělávacích procesů. </t>
  </si>
  <si>
    <t>Komponenta  reaguje na stále se zvyšující nerovnosti ve vzdělávání, které budou pravděpodobně dále prohlubovány v souvislosti s ekonomickými problémy mnohých rodin způsobených současnou situací.</t>
  </si>
  <si>
    <t xml:space="preserve">Komponenta měkkými investicemi přispěje do posílení znalostního potenciálu obyvatel a v oblasti tvrdých investic v oblasti akademických pracovišť se předpokládá jejich dlouhodobá udržitelnost a s ohledem na využívání moderních stavebních postupů také nezakládají další výrazně zvýšené nároky na další provoz této infrastruktury pro veřejné rozpočty. </t>
  </si>
  <si>
    <t>3.3 Modernizace služeb zaměstnanosti a rozvoj trhu práce</t>
  </si>
  <si>
    <t>Sociální a územní soudržnost;</t>
  </si>
  <si>
    <t>CSR.2019.2; CSR.2020.2</t>
  </si>
  <si>
    <t xml:space="preserve">Podpora rozvoje dovedností v celoživotní perspektivě, a to zejména v oblasti rozvoje základních digitálních dovedností a dovedností potřebných z hlediska potřeb 4. průmyslové revoluce a odstraňování přetrvávající genderové nerovnosti na trhu práce a také podpora zaměstnávání žen s malými dětmi usnadní uplatnění na trhu práce. Dopady na růst a tvorbu pracovních míst jsou předmětem především kvantitativního vyhodnocení. </t>
  </si>
  <si>
    <t xml:space="preserve">Ke zlepšení odolnosti ekonomiky a snížení rozdílů mají přispět investice pro matky s dětmi a zlepšením dostupnosti nových dovedností pro trh práce a tím dojde ke snížení sociálních rozdílů. </t>
  </si>
  <si>
    <t>Implementuje zásady č. 1. Všeobecné a odborné vzdělávání a celoživotní učení,  2. Rovnost žen a mužů, 3. Rovné příležitosti, 4. Aktivní podpora zaměstnanosti, 11. Péče o děti a podpora dětí, 12. Sociální ochrana, 17. Začlenění osob se zdravotním postižením, 18. Dlouhodobá péče, 19. Bydlení a pomoc pro osoby bez domova.</t>
  </si>
  <si>
    <t xml:space="preserve">Modernizace služeb zaměstnanosti a rozvoj trhu práce patří ke hlavním bodům pro rozvoj ekonomiky a trhu práce pro nastartování ekonomiky po krizi.  Komponenta má významný rozměr v souvislosti s proměnou trhu práce, kdy krizi silně akcelerovala digitalizaci. Tomu jsou přizpůsobeny intervence v rámci komponenty. </t>
  </si>
  <si>
    <t xml:space="preserve">Cílem bude nejen modernizace současných sociálních služeb, zajištění provozních dispozic současných objektů, snížení koncentrace klientů v jednom zařízení, ale i podpora asistivních a asistenčních technologií či podpora terénních a ambulantních sociálních služeb, které udržují klienta co nejdéle v běžném přirozeném prostředí, což pomůže ke snížení sociálních rozdílů a zapojení do běžného života. </t>
  </si>
  <si>
    <t>Komponenta měkkými investicemi přispěje do posílení znalostního potenciálu dotčených skupin obyvatel a zlepší jejich postavení na trhu práce, a v oblasti tvrdých investic v oblasti sociálních služeb se předpokládá jejich dlouhodobá udržitelnost a s ohledem na využívání moderních stavebních postupů (část investic bude realizována do budov s nižší než nulovou spotřebou energie) také nezakládají další výrazně zvýšené nároky na další provoz této infrastruktury pro veřejné rozpočty. Podmínkou poskytnutí prostředků na investiční projekty v rámci části 3.3 Národního plánu obnovy bude zajištění udržitelnosti projektů ze strany příjemců dotací. Délka udržitelnosti projektů bude specifikována v jednotlivých výzvách a bude minimálně na úrovni délky udržitelnosti projektů stanovené v ČR v případě investic do sociální infrastruktury a jeslí z Evropského fondu regionálního rozvoje. Po dobu udržitelnosti projektu budou příjemci dotací povinni plně využívat infrastrukturu k účelu, na který jim byly poskytnuty prostředky z Nástroje pro podporu oživení a odolnosti a tak naplňovat cíle projektu podpořeného z části 3.3 Národního plánu obnovy.</t>
  </si>
  <si>
    <t>4.1 Systémová podpora veřejných investic</t>
  </si>
  <si>
    <t>Inteligentní a udržitelný růst podporující začlenění, včetně hospodářské soudržnosti, pracovních míst, produktivity, konkurenceschopnosti, výzkumu, vývoje a inovací a dobře fungujícího vnitřního trhu se silnými malými a středními podniky;</t>
  </si>
  <si>
    <t xml:space="preserve">Cílem je připravit regionální investory na přechod na zelenou a digitální ekonomiku, zvýšit efektivitu veřejných investic, posílit investiční připravenost, respektive absorpční kapacitu a díky cílené metodické a koordinační práci zvýšit podíl PPP projektů na území ČR. Dopady na růst a tvorbu pracovních míst jsou předmětem především kvantitativního vyhodnocení. </t>
  </si>
  <si>
    <t xml:space="preserve">Odolnost ekonomiky mají zvýšit investice do efektivity veřejných investic, a tím k jejich růstu a podpoře zaměstnanosti.  </t>
  </si>
  <si>
    <t xml:space="preserve">Hlavní ambicí v oblasti veřejného investování je připravit regionální investory na přechod na zelenou a digitální ekonomiku pro  kvalitní přípravu projektů, které budou muset naplňovat cíle zelené či digitální Evropy, zvýšit efektivitu veřejných investic, posílit investiční připravenost, respektive absorpční kapacitu a díky cílené metodické a koordinační práci zvýšit podíl PPP projektů na území ČR. V rámci krize i dlouhodobě se ukazuje silná poptávka po tomto typu podpory. </t>
  </si>
  <si>
    <t xml:space="preserve">Podporou a cíleným zjišťováním investičních potřeb obcí, měst a krajů dojde k rozvoji regionů, a tím i ke snížení sociálních rozdílů a zapojení na trhu práce. </t>
  </si>
  <si>
    <t xml:space="preserve">Komponenta představuje jednak tzv. "měkké investice" do znalostí a dovedností v oblasti projektové přípravy, dále pak projektovou přípravu jako takovou. Tyto investice zakládají předpoklad pro budoucí realizaci investičních záměrů, ale ze své podstaty negenerují další nároky na veřejné rozpočty. </t>
  </si>
  <si>
    <t>4.2 Nové kvazikapitálové nástroje na podporu podnikání a rozvoj ČMZRB v roli národní rozvojové banky</t>
  </si>
  <si>
    <t xml:space="preserve">Rozvoj skupiny ČMZRB v roli národní rozvojové banky a jejích aktivit vytvořením nových produktů podpory ve formě kvazikapitálových nástrojů a kvazikapitálových investic pro MSP s cílem podporovat investiční aktivity malých a středních podniků v souladu s principy udržitelného financování.Dopady na růst a tvorbu pracovních míst jsou předmětem především kvantitativního vyhodnocení. </t>
  </si>
  <si>
    <t xml:space="preserve">Podporou investiční aktivity malých a středních podniků dojde ke zlepšení jejich uplatnění na trhu a tudíž ke zvýšení zaměstnanosti. </t>
  </si>
  <si>
    <t xml:space="preserve">MSP hrají klíčovou roli z pohledu růstu české ekonomiky, tvorby pracovních míst či inovativnosti v následujícím období. Jak se vinou pandemie  ukazuje, jsou MSP citlivé na ekonomické výkyvy, a cílem komponenty je pomoci těmto podnikům.  </t>
  </si>
  <si>
    <t xml:space="preserve">Reformní opatření v rámci komponenty mají  potenciál přispět k rozvoji regionů podporou podniků a tím i zapojení různých skupin obyvatelstva na trhu práce. </t>
  </si>
  <si>
    <t xml:space="preserve">Komponenta posílením kvazikapitálových nástrojů zlepší podmínky pro zotavení postižených, zejména malých a středních podniků, po pandemii COVID19. Zároveň se předpokládáže ře navrácené investice budou použity pro další rozvoj ČMZRB. Z tohoto titulu komponenta nezakládá podmínky pro návazné zvýšení výdajů veřejných rozpočtů. </t>
  </si>
  <si>
    <t>4.3 Protikorupční reformy</t>
  </si>
  <si>
    <t xml:space="preserve">Cílem komponenty je dosáhnout posílení protikorupčního rámce České republiky se zaměřením na oblasti prevence a odhalování korupce, jak obecně prostřednictvím ochrany oznamovatelů, tak v konkrétních sektorech v souladu s mezinárodními doporučeními a rozšířit vlastní datovou a analytickou základnu.Dopady na růst a tvorbu pracovních míst jsou předmětem především kvantitativního vyhodnocení. </t>
  </si>
  <si>
    <t xml:space="preserve">Zlepšení ekonomického prostředí pro firmy má přispět ke zvýšení odolnosti ekonomiky a také ke zlepšení institucionálního rámce odstíněním korupce také v institucích. </t>
  </si>
  <si>
    <t xml:space="preserve">Korupce, navzdory mírnému zlepšení, zůstává pro Českou republiku problémem, který může brzdit hospodářskou činnost, a jejím odstraněním se napomůže rozvoji ekonomiky. </t>
  </si>
  <si>
    <t>Jednotlivé reformy komponenty svými cíli sledují jeden jednotící směr spočívající v posílení prevence a odhalování korupce pro posílení a zlepšení podnikatelského prostředí napříč všemi regiony.</t>
  </si>
  <si>
    <t xml:space="preserve">U potření se nepředpokládá významný dopad na zvýšení výdajů veřejných rozpočtů. </t>
  </si>
  <si>
    <t>4.4 Zvýšení efektivity výkonu veřejné správy</t>
  </si>
  <si>
    <t xml:space="preserve">Cílem je zvýšení proklientské orientace veřejné správy, posílení pozice občana jako klienta veřejné správy, zefektivnění činnosti jednotlivých orgánů veřejné správy jako takových, posílení koordinace centrálních orgánů vůči území i posílení koordinace mezi jednotlivými centrálními orgány veřejné správy navzájem a v konečném důsledku  lepší řízení přenesené působnosti (tj. státní správy, vykonávané orgány obcí). Dopady na růst a tvorbu pracovních míst jsou předmětem především kvantitativního vyhodnocení. </t>
  </si>
  <si>
    <t xml:space="preserve">Posílením koordinace centrálních orgánů vůči území i posílením koordinace mezi jednotlivými centrálními orgány veřejné správy navzájem se zlepší prostředí pro rozvoj firem a  zlepší se podpora institucionálního rámce ekonomiky. </t>
  </si>
  <si>
    <t xml:space="preserve">Vývoj v České republice je orientován k vyváženému vývoji v oblasti sociální, hospodářské a environmentální, se zřetelem k potřebě zajistit srovnatelnou kvalitu života rovněž pro budoucí generace. Současná krize, spojená s onemocněním Covid-19, však odhaluje velké množství problémů a zároveň příležitostí, kterým veřejná správa aktuálně čelí. </t>
  </si>
  <si>
    <t>Zkvalitnění služeb veřejné správy přinese snížení, resp. odstranění rozdílů mezi jednotlivými regiony.</t>
  </si>
  <si>
    <t xml:space="preserve">4.5 Rozvoj kulturního a kreativního sektoru </t>
  </si>
  <si>
    <t>CSR.2019.3</t>
  </si>
  <si>
    <t xml:space="preserve">Hlavní cílem je celková reforma přístupu ke kulturnímu a kreativnímu sektoru, zvýšení odolnosti a rozvoj kulturních a kreativních odvětví s cílem udržet zaměstnanost v tomto sektoru a rozvoj všech regionů.  Dopady na růst a tvorbu pracovních míst jsou předmětem především kvantitativního vyhodnocení. </t>
  </si>
  <si>
    <t xml:space="preserve">Investicemi do kulturního a kreativního sektoru dojde k posílení tohoto sektoru i v regionech a udržení zaměstnanosti. </t>
  </si>
  <si>
    <t xml:space="preserve">Efekt reforem a investic umožní využít kulturní a kreativní sektor pro ekonomickou i společenskou obnovu České republiky. Krize ukázala na nutnost modernizace tohoto sektoru. </t>
  </si>
  <si>
    <t>Obecným cílem je širší využití pozitivních dopadů KKS v ČR na zaměstnanost žen a mladých, společenskou kohezi, produktivitu a kvalitu života.</t>
  </si>
  <si>
    <t xml:space="preserve">Komponenta měkkými investicemi přispěje do posílení znalostního potenciálu dotčených skupin a subjektů, zvýší jejich konkurenceschopnost, a v oblasti tvrdých investic v oblasti kulturních institucí se předpokládá jejich dlouhodobá udržitelnost a s ohledem na využívání moderních stavebních postupů také nezakládají další výrazně zvýšené nároky na další provoz této infrastruktury pro veřejné rozpočty. </t>
  </si>
  <si>
    <t>5.1 Excelentní výzkum a vývoj v prioritních oblastech veřejného zájmu ve zdravotnictví</t>
  </si>
  <si>
    <t>Zdravotnictví a hospodářská, sociální a institucionální odolnost, s cílem mimo jiné zvyšovat připravenost a schopnost reakce na krize</t>
  </si>
  <si>
    <t>CSR.2020.1</t>
  </si>
  <si>
    <t xml:space="preserve">Cílem je podpořit primárně základní výzkum v konkrétních, státem vymezených zdravotnických oborech, a tím zvyšování odolnosti a krizové připravenosti zdravotnického výzkumu a vybudování excelentní vědecké platformy, nezbytné pro inovace i pro zvyšování odolnosti celého zdravotnického systému. Dopady na růst a tvorbu pracovních míst jsou předmětem především kvantitativního vyhodnocení. </t>
  </si>
  <si>
    <t xml:space="preserve">Zvyšování odolnosti celého zdravotnického systému má přispět k vyšší odolnosti ekonomiky a její přizpůsobení aktuálním potřebám a lepší připravenosti na další krize. </t>
  </si>
  <si>
    <t xml:space="preserve">Výstupy budou přispívat k zvyšování odolnosti a ke krizové připravenosti zdravotnického výzkumu a tím i ekonomiky. Komponenta reaguje rovněž na společenskou poptávku, po specifickém druhu výzkumu, jehož potřebu pandemie Covid-19 odhalila. </t>
  </si>
  <si>
    <t xml:space="preserve">Podpora má eliminovat stávající roztříštěnost, motivovat k dlouhodobému sdružení a stmelení existujících výzkumných ohnisek, k jejich vzájemné kooperaci a sdílení kapacit napříč ČR, a k modernizaci těchto kapacit. Výsledkem bude vytvoření jednotné národní platformy na úrovni národních vědeckých autorit, čímž přispěje k rozvoji ekonomiky. </t>
  </si>
  <si>
    <t>Účelem zamýšlené investice je vytvořit systém podpory výzkumu, vývoje a inovací v prioritních oblastech lékařských věd a souvisejících společenskovědních disciplín s tím, že výsledkem bude podpora 4 až 5 projektů, kde bude nutné je plně organicky integrovat do ekosystému již existujících mateřských vědecko-výzkumných organizací na úrovni institutů působících v identifikovaných prioritních oblastech výzkumu a vývoje. Jde o klíčovou podmínku, kdy díky tomuto včlenění bude jejich udržitelnost zabezpečena prostřednictvím tradičního způsobu poskytování institucionální podpory hostitelským organizacím ze strany poskytovatele, kterým je Ministerstvo školství, mládeže a tělovýchovy, tedy ústřední organizační složka státu, čímž je posílena i jejich finanční stabilita do dalších let. K evaluacím bude využito statistických, bibliometrických a dalších scientometrických analýz, peer review a expertních kontrol na místě opět dle již zaběhnutých mechanismů státní správy.</t>
  </si>
  <si>
    <t>5.2 Podpora výzkumu a vývoje v podnicích a zavádění inovací do podnikové praxe</t>
  </si>
  <si>
    <t xml:space="preserve">Cílem investic  je pomoci obnovení ekonomiky a posílení její odolnosti, a to zvýšením konkurenceschopnosti a flexibilnosti podniků, zejména malých a středních, zvýšením inovační výkonnosti endogenních podnikatelských subjektů a příspěvkem ke zkvalitnění spolupráce v rámci inovačního ekosystému ČR. Dopady na růst a tvorbu pracovních míst jsou předmětem především kvantitativního vyhodnocení. </t>
  </si>
  <si>
    <t xml:space="preserve">Zvýšením inovační výkonnosti podnikatelských subjektů se podpoří ekonomická odolnost ekonomiky, a tím dojde také k udržení zaměstnanosti a snížení sociálních rozdílů.  </t>
  </si>
  <si>
    <t>Cílem investic v rámci komponenty je pomoci obnovení ekonomiky a posílení její odolnosti, a to zvýšením konkurenceschopnosti a flexibilnosti podniků.</t>
  </si>
  <si>
    <t xml:space="preserve">Zvýšení počtu relevantních výsledků výzkumu a vývoje v rámci konkrétních projektů realizovaných podniky, zintenzivnění zavádění produktových, procesních a organizačních inovací v malých a středních podnicích, s důrazem na oblast digitalizace, přispěje k vývoji podniků, ve všech částech republiky, a k rozvoji zaměstnanosti. </t>
  </si>
  <si>
    <t xml:space="preserve">Komponenta se podporou spolupráce veřejného a soukromého sektoru snaží posílit znalostní potenciál ekonomiky v souladu s RIS3 strategií, a tím přispět konkurenceschopnosti a dlouhodobé udržitelnosti ekonomiky a společnosti. Investice v této oblasti nebudou vytvářet tlak na udržitelnost financování systému výzkumu a vývoje v České republice a po svém dokončení nebudou představovat zvýšené výdaje na veřejné rozpočty. </t>
  </si>
  <si>
    <t>6.1 Zvýšení odolnosti systému zdravotní péče</t>
  </si>
  <si>
    <t xml:space="preserve">Cílem je rozvoj systému vzdělávání lékařského a nelékařského personálu, zlepšení možností plánování personálních kapacit a zlepšení organizace a průchodnosti postgraduálního vzdělávání zdravotnických pracovníků, zlepšení infrastruktury pro zajištění specializačního vzdělávání zdravotnických pracovníků a rozvoj vysoce specializované péče. Dopady na růst a tvorbu pracovních míst jsou předmětem především kvantitativního vyhodnocení. </t>
  </si>
  <si>
    <t>Reforma má přispět k přizpůsobení aktuálním potřebám a ke zlepšení vzdělávání v oboru zdravotnictví, a tím ke zlepšení jeho dostupnosti obyvatelstvu.</t>
  </si>
  <si>
    <t xml:space="preserve">Implementuje zásadu č.
16. Zdravotní péče </t>
  </si>
  <si>
    <t xml:space="preserve">Zdravotnictví se ukázalo ve světle pandemie jako jeden z nejdůležitějších sektorů hospodářství a jeho modernizace a rozvoj je nutné i z pohledu finanční udržitelnosti nejen s ohledem na stávající reálné hrozby, ale i s ohledem na budoucí demografický vývoj.  </t>
  </si>
  <si>
    <t xml:space="preserve">Zvýšení průchodnosti postgraduálního vzdělávání ve zdravotnictví bude mít přímou vazbu kromě posílení dostupnosti zdravotnických pracovníků i na posílení primární péče, neboť právě v případě všeobecných praktických lékařů a praktických lékařů pro děti a dorost je dostupnost těchto pracovníků v některých regionech až kritická. </t>
  </si>
  <si>
    <t xml:space="preserve">Otázka udržitelnosti je relevantní především u Centra transplantační a kardiovaskulární medicíny. Transplantace: Počty transplantací jsou závislé na počtech dárců orgánů a neustále se zvyšujícím počtu pacientů na čekací listině. Orgánové transplantace budou stále nezbytnou součástí léčby nemocných v terminálním stádiu orgánových onemocnění a jejich počet jistě nebude klesat i po ukončení realizace. Zvýšení počtu operačních sálů a lůžek naopak umožní rozšířit programy transplantace ledvin od žijících dárců a zejména transplantace jater s použitím redukovaných štěpů nebo technikou spilování jater. 
Kardiovaskulární chirurgie a kardiologie: Péče o nemocné v těchto oblastech patří nyní mezi priority zdravotního systému ČR, protože onemocnění kardiovaskulární soustavy jsou dlouhodobě na prvním místě jako příčina úmrtí. Lze předpokládat, že počty těchto pacientů nebudou klesat a s prodlužujícím se věkem populace bude narůstat segment kardiovaskulárních chorob typických pro vyšší věkové kategorie (aortální stenóza, ICHS nebo srdeční selhání). Vzhledem k vysokému renomé, které CKTCH mezi kardiology má, lze přepokládat, že při zvýšení kapacity se zkrátí čekací doba a díky specifickým programům přibydou pacienti i z dalších oblastí. Předpokládá se i rozšíření programu cévní chirurgie a intervenčních metod v oblasti aorty a periferních cév   </t>
  </si>
  <si>
    <t>6.2 Národní plán na posílení onkologické prevence a péče</t>
  </si>
  <si>
    <t>Zdravotnictví a hospodářská, sociální a institucionální odolnost, s cílem mimo jiné zvyšovat připravenost a schopnost reakce na krize,</t>
  </si>
  <si>
    <t xml:space="preserve">Cílem je pomocí reforem a investic přispět ke zvýšení odolnosti systému onkologické prevence a péče, který bude dlouhodobě zatížen negativními dopady pandemie COVID-19, a adaptovat tento systém na budoucí krize a očekávatelný nárůst incidence nádorů a jejich pokročilých forem a zlepšit oblast prevence a léčby nádorových onemocnění. Dopady na růst a tvorbu pracovních míst jsou předmětem především kvantitativního vyhodnocení. </t>
  </si>
  <si>
    <t xml:space="preserve">K posilnění ekonomické a sociální odolnosti ekonomiky dojde investicemi do zdravotnictví zaměřených na častý původ onemocnění, a tím ovlivnění života osob takto postižených. </t>
  </si>
  <si>
    <t xml:space="preserve">Cílem komponenty 6.2. je pomocí reforem a investic přispět ke zvýšení odolnosti systému onkologické prevence a péče, který bude dlouhodobě zatížen negativními dopady pandemie COVID-19, a adaptovat tento systém na budoucí krize. </t>
  </si>
  <si>
    <t>Oblast zdravotní péče je nedílnou součástí základních strategických vládních dokumentů s cílem podpořit ekonomiku, snížit rozdíly mezi regiony dostupnou zdravotní péčí a zlepšit tím život obyvatel.</t>
  </si>
  <si>
    <t xml:space="preserve">Lze předlokládat dlouhodobý pozitivní účinek posílení onkologické prevence a péče. Ve vztahu k tématu udržitelnosti je tato problematika podrobně popsána v rámci komponenty. </t>
  </si>
  <si>
    <t>Table 3b. Impact of the plan (quantitative)</t>
  </si>
  <si>
    <t>Please provide a brief description and estimate of the impact of the plan and its components or most important measures (reforms/investments).</t>
  </si>
  <si>
    <t>Component</t>
  </si>
  <si>
    <r>
      <t xml:space="preserve">Channels of impact
</t>
    </r>
    <r>
      <rPr>
        <i/>
        <sz val="12"/>
        <color theme="1"/>
        <rFont val="Times New Roman"/>
        <family val="1"/>
      </rPr>
      <t>Detailed description of the channels through which the measures deliver the expected impact</t>
    </r>
  </si>
  <si>
    <t>Risks/Challenges</t>
  </si>
  <si>
    <r>
      <t xml:space="preserve">Quantification of the impact (if available)
</t>
    </r>
    <r>
      <rPr>
        <i/>
        <sz val="12"/>
        <color theme="1"/>
        <rFont val="Times New Roman"/>
        <family val="1"/>
      </rPr>
      <t>i.e. % difference from policy neutral baseline</t>
    </r>
  </si>
  <si>
    <t>Short-term (2021)</t>
  </si>
  <si>
    <t>Medium-term (2024)</t>
  </si>
  <si>
    <t>Long-term (2039)</t>
  </si>
  <si>
    <t>GDP</t>
  </si>
  <si>
    <t>Employment</t>
  </si>
  <si>
    <t>Budget balance (pps)</t>
  </si>
  <si>
    <t>0</t>
  </si>
  <si>
    <t>Celkem</t>
  </si>
  <si>
    <t>–</t>
  </si>
  <si>
    <t>N.A.</t>
  </si>
  <si>
    <t>DIGITÁLNÍ TRANSFORMACE</t>
  </si>
  <si>
    <t>1.1</t>
  </si>
  <si>
    <t>Digitální služby občanům a firmám</t>
  </si>
  <si>
    <t>CZ_FCA: Rozvoj digitální infrastruktury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
CZ_EPS_G: Podkategorie této komponenty v oblasti eHealth je modelována jako zvýšení vládních výdajů s přímým dopadem do HDP.</t>
  </si>
  <si>
    <t>1.2</t>
  </si>
  <si>
    <t>Digitální systémy veřejné správy</t>
  </si>
  <si>
    <t>CZ_EPS_G: Digitalizace státní správy představuje zvýšení vládních výdajů s přímým dopadem do HDP.</t>
  </si>
  <si>
    <t>1.3</t>
  </si>
  <si>
    <t>Digitální vysokokapacitní sítě</t>
  </si>
  <si>
    <t>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</si>
  <si>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1.4</t>
  </si>
  <si>
    <t>Digitální ekonomika a společnost, inovativní start-upy a nové technologie</t>
  </si>
  <si>
    <t>CZ_EFFM: Podpora platformy pro vzdělávání je modelována jako pozitivní šok do efektivity (produktivity) zaměstnanců s následnými pozitivními dopady do mezd, spotřeby domácností a HDP.
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Projekty rozvoje měst, nastavení systému institucionální podpory investic, start-upů apod. představují zvýšení vládních výdajů s přímým dopadem do HDP.
CZ_FCY: Podpora strategických odvětví a certifikace strategických technologií představují snížení nákladů firem finální produkce.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</si>
  <si>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1.5</t>
  </si>
  <si>
    <t>Digitální transformace podniků</t>
  </si>
  <si>
    <t>CZ_FCA: Digitální transformace podniků je modelovány prostřednictvím snížení nákladů firem.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</si>
  <si>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1.6</t>
  </si>
  <si>
    <t>Zrychlení a digitalizace stavebního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</si>
  <si>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</si>
  <si>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2</t>
  </si>
  <si>
    <t>FYZICKÁ INFRASTRUKTURA A ZELENÁ TRANZICE</t>
  </si>
  <si>
    <t>2.1</t>
  </si>
  <si>
    <t>Udržitelná doprava</t>
  </si>
  <si>
    <t xml:space="preserve">CZ_FCA: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
CZ_EPS_IG: Investice do železničních tratí a budov jsou modelovány prostřednictvím zvýšení vládních investic v oblasti s přímými dopady do HDP. </t>
  </si>
  <si>
    <t>2.2</t>
  </si>
  <si>
    <t>Snižování spotřeby energie ve veřejném sektoru</t>
  </si>
  <si>
    <t xml:space="preserve">CZ_EPS_IG: Investice do projektů zajišťující snižování spotřeby energie jsou modelovány jako zvýšení vládních investic v oblasti "zeleného sektoru" s přímými dopady do HDP. </t>
  </si>
  <si>
    <t>2.3</t>
  </si>
  <si>
    <t>Transformace průmyslu a přechod na čistší zdroje energie</t>
  </si>
  <si>
    <t>CZ_EPS_IXG: Podpora výstavby fotovoltaických zdrojů a modernizace distribuce tepla jsou chápány jako zvýšení vládních investic do odvětví "zeleného sektoru" s přímými dopady do HDP. Dopad směřuje také k rozvoji firem v tomto odvětví, zvýšení jejich ziskovosti s dopady do poptávky po práci a vyšších mzdách.</t>
  </si>
  <si>
    <t>2.4</t>
  </si>
  <si>
    <t>Rozvoj čisté mobility</t>
  </si>
  <si>
    <t xml:space="preserve">CZ_EPS_IG: Budování veřejné a neveřejné infrastruktury je modelováno jako zvýšení vládních investic v oblasti "zeleného sektoru" s přímými dopady do HDP. </t>
  </si>
  <si>
    <t>2.5</t>
  </si>
  <si>
    <t>Renovace budov a ochrana ovzduší</t>
  </si>
  <si>
    <t>CZ_FCY_G: Kotlíkové dotace představují snížení  nákladů spojených s nákupem nového ekologicky šetrnějšího vytápění. Nová zelená úsporám, dotující rekonstrukce domů nebo stavby nízkoenergetických či pasivních domů, čímž přináší ekonomický stimul firmám ve stavebnictví. Pro získání dotace je nutná minimální úspora spotřeby energie, jež je v modelu zachycena jako pokles poptávky po neobnovitelných zdrojích energie.
CZ_EPS_G: Administrativní náklady představují zvýšení vládních výdajů s přímým dopadem do HDP.</t>
  </si>
  <si>
    <t>2.6</t>
  </si>
  <si>
    <t>Ochrana přírody a adaptace na klimatickou změnu</t>
  </si>
  <si>
    <t xml:space="preserve">CZ_EPS_IG: Podpora ochrany přírody a adaptace na klimatickou změnu je modelována jako zvýšení vládních investic v oblasti "zeleného sektoru" s přímými dopady do HDP. </t>
  </si>
  <si>
    <t>2.7</t>
  </si>
  <si>
    <t>Cirkulární ekonomika, recyklace a průmyslová voda</t>
  </si>
  <si>
    <t xml:space="preserve">CZ_FCA: Podpora nových přístupů firem k využívání druhotných surovin je modelována jako pokles nákladů firem, což se projeví v rozvoji podpoře konkurenčního prostředí a konečně i růstu sektoru výzkumu a vývoje. Částečně také dochází k nárůstu investic do infrastruktury ekologicky šetrných odvětví.
CZ_EPS_IG: Budování infrastruktury představuje zvýšení vládních investic v oblasti "zeleného sektoru" s přímými dopady do HDP. </t>
  </si>
  <si>
    <t>2.8</t>
  </si>
  <si>
    <t>Revitalizace území se starou stavební zátěží</t>
  </si>
  <si>
    <t>CZ_EPS_IG: Regenerace brownfieldů představují zvýšení vládních investic v oblasti "zeleného sektoru" s přímými dopady do HDP.</t>
  </si>
  <si>
    <t>2.9</t>
  </si>
  <si>
    <t>Podpora biodiverzity a boj se suchem</t>
  </si>
  <si>
    <t>CZ_EPS_IG: Podpora biodiverzity je zachycena zvýšení vládních investic v oblasti "zeleného sektoru" s přímými dopady do HDP.</t>
  </si>
  <si>
    <t>3</t>
  </si>
  <si>
    <t>VZDĚLÁVÁNÍ A TRH PRÁCE</t>
  </si>
  <si>
    <t>3.1</t>
  </si>
  <si>
    <t>Inovace ve vzdělávání v kontextu digitalizace</t>
  </si>
  <si>
    <t>CZ_EFFM, CZ_EFFL: Projekty zaměřené na zvyšování kvalificace představuje zvyšování efektivity (produktivity) práce s následnými pozitivními dopady do mezd, spotřeby domácností a HDP.</t>
  </si>
  <si>
    <t>3.2</t>
  </si>
  <si>
    <t>Adaptace kapacity a zaměření školních programů</t>
  </si>
  <si>
    <t>CZ_EFFH: Projekty zaměřené na zvyšování kvalificace zaměstnanců a rozvoj školních programů představuje zvyšování efektivity (produktivity) práce s následnými pozitivními dopady do mezd, spotřeby domácností a HDP.</t>
  </si>
  <si>
    <t>3.3</t>
  </si>
  <si>
    <t>Modernizace služeb zaměstnanosti a rozvoj trhu práce</t>
  </si>
  <si>
    <t>CZ_EPS_IG: Rozvoj infrastruktury sociálních služeb je modelován prostřednictvím zvýšení vládních investic v oblasti s přímými dopady do HDP.
CZ_EFFM: Projekty zaměřené na zvyšování kvalificace zaměstnanců a rozvoj školních programů představuje zvyšování efektivity (produktivity) práce s následnými pozitivními dopady do mezd, spotřeby domácností a HDP.</t>
  </si>
  <si>
    <t>4</t>
  </si>
  <si>
    <t>INSTITUCE A REGULACE A PODPORA PODNIKÁNÍ</t>
  </si>
  <si>
    <t>4.1</t>
  </si>
  <si>
    <t>Systémová podpora veřejných investic</t>
  </si>
  <si>
    <t>CZ_EPS_G: Podpora veřejných investic představuje zvýšení vládních výdajů s přímým dopadem do HDP.</t>
  </si>
  <si>
    <t>4.2</t>
  </si>
  <si>
    <t>Nové kvazikapitálové nástroje na podporu podnikání a rozvoj ČMZRB v roli národní rozvojové banky</t>
  </si>
  <si>
    <t>CZ_FCY: Podpora soukromých investic představuje snížení nákladů firem a umožní lepší přístup firem k financování jejich rozvoje. Růst zisků bude motivovat vstup nových firem do těchto odvětví, a dále tím stimulovat růst inovací. Následné dopady se projeví ve vyšších investicích, a to zejména v ekologicky šetrných oblastech, vyšší poptávce po práci, resp. vyšších mzdách. Následkem toho dochází k růstu objemu spotřeby domácností a následnému růstu HDP.</t>
  </si>
  <si>
    <t>4.3</t>
  </si>
  <si>
    <t>Protikorupční reformy</t>
  </si>
  <si>
    <t>4.4</t>
  </si>
  <si>
    <t>Zvýšení efektivity výkonu veřejné správy</t>
  </si>
  <si>
    <t>CZ_EPS_G: Zvýšení efektivity výkonu veřejné správy představuje zvýšení vládních výdajů s přímým dopadem do HDP.</t>
  </si>
  <si>
    <t>4.5</t>
  </si>
  <si>
    <t xml:space="preserve">Rozvoj kulturního a kreativního sektoru </t>
  </si>
  <si>
    <t>CZ_FCA: Podpora výzkumu, zpočátku znamená pokles pracovní síly ve výrobních odvětvích a jejich nárůst v odvětví výzkumu a vývoje, což může vést ke krátkodobému poklesu produkce. Avšak postupný růst inovací těchto vysoce kvalifikovaných zaměstnanců nakonec vede k dlouhodobému ekonomickému růstu.
CZ_EPS_G: Rozvoj kulturního a kreativního sektoru v programu představuje jednorázové vládní výdaje s přímým dopadem do HDP.</t>
  </si>
  <si>
    <t>5</t>
  </si>
  <si>
    <t>VÝZKUM, VÝVOJ A INOVACE</t>
  </si>
  <si>
    <t>5.1</t>
  </si>
  <si>
    <t>Excelentní výzkum a vývoj v prioritních oblastech veřejného zájmu ve zdravotnictví</t>
  </si>
  <si>
    <t>CZ_FCA: Podpora výzkumu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
CZ_EPS_G: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t>
  </si>
  <si>
    <t>5.2</t>
  </si>
  <si>
    <t>Podpora výzkumu a vývoje v podnicích a zavádění inovací do podnikové praxe</t>
  </si>
  <si>
    <t>CZ_FCA: Podpora výzkumu a inovací v podnikové praxi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</si>
  <si>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6</t>
  </si>
  <si>
    <t>ZDRAVÍ A ODOLNOST OBYVATEL</t>
  </si>
  <si>
    <t>6.1</t>
  </si>
  <si>
    <t>Zvýšení odolnosti systému zdravotní péče</t>
  </si>
  <si>
    <t xml:space="preserve">CZ_EPS_IG: Investice do specializované péče  jsou modelovány prostřednictvím zvýšení vládních investic v oblasti s přímými dopady do HDP. </t>
  </si>
  <si>
    <t>6.2</t>
  </si>
  <si>
    <t>Národní plán na posílení onkologické prevence a péče</t>
  </si>
  <si>
    <t xml:space="preserve">CZ_EPS_IG: Budování center specializované péče  jsou modelovány prostřednictvím zvýšení vládních investic v oblasti s přímými dopady do HDP. </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</si>
  <si>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</si>
  <si>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</si>
  <si>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</si>
  <si>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</si>
  <si>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</si>
  <si>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</si>
  <si>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</si>
  <si>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 xml:space="preserve">Increase efficiency, pro-client orientation and use of the principles of evidence-informed in public administration. </t>
  </si>
  <si>
    <t>01.2 - Foreign economic aid</t>
  </si>
  <si>
    <t>01.3 - General services</t>
  </si>
  <si>
    <t>01.4 - Basic research</t>
  </si>
  <si>
    <t>01.5 - R&amp;D General public services</t>
  </si>
  <si>
    <t>European Digital Media Observatory Hub (EDMO)</t>
  </si>
  <si>
    <t>01.6 - General public services n.e.c.</t>
  </si>
  <si>
    <t>Digital services for citizens and businesses, Digital government systems, Acceleration and digitalization of Building permit process</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</si>
  <si>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</si>
  <si>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</si>
  <si>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</si>
  <si>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</si>
  <si>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</si>
  <si>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</si>
  <si>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</si>
  <si>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</si>
  <si>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</si>
  <si>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</si>
  <si>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</si>
  <si>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</si>
  <si>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</si>
  <si>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</si>
  <si>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</si>
  <si>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Digitalization of Justice</t>
  </si>
  <si>
    <t>04- Economic affairs, of which</t>
  </si>
  <si>
    <t>04.1 - General economic, commercial and labour affairs</t>
  </si>
  <si>
    <t>Digital economy and society, innovative start-ups and new technologies</t>
  </si>
  <si>
    <t>Nature protection and climate change adaptation</t>
  </si>
  <si>
    <t>Transition to cleaner energy sources - New fotovoltaic energy sources, Modernization of distribution of heat in district heating systém</t>
  </si>
  <si>
    <t>04.4 - Mining, manufacturing and construction</t>
  </si>
  <si>
    <t>Sustainable and safe transport, Developing clean mobility</t>
  </si>
  <si>
    <t>04.6 - Communication</t>
  </si>
  <si>
    <t>Digital high-capacity networks</t>
  </si>
  <si>
    <t xml:space="preserve">Circular Economy and Recycling and Industrial Water, Promotion of biodiversity and drought issues </t>
  </si>
  <si>
    <t>Digital economy and society, innovative start-ups and new technologies, Digital transformation of enterprises, Support for research and development in companies and the introduction of innovations into business practice</t>
  </si>
  <si>
    <t>04.9 - Economic affairs n.e.c.</t>
  </si>
  <si>
    <t xml:space="preserve">Developing the cultural and creative sector </t>
  </si>
  <si>
    <t>05 - Environmental protection, of which</t>
  </si>
  <si>
    <t>05.1 - Waste management</t>
  </si>
  <si>
    <t>Circular Economy and Recycling and Industrial Water</t>
  </si>
  <si>
    <t>05.2 - Waste water management</t>
  </si>
  <si>
    <t>05.3 - Pollution abatement</t>
  </si>
  <si>
    <t xml:space="preserve">Nature protection and climate change adaptation, Promotion of biodiversity and drought issues </t>
  </si>
  <si>
    <t>05.5 - R&amp;D Environmental protection</t>
  </si>
  <si>
    <t>06 - Housing and community amenities, of which</t>
  </si>
  <si>
    <t>Building renovation and air protection, Implementation of energy-saving measures in the renovation of public and state buildings</t>
  </si>
  <si>
    <t>Development and use of Public sector data in area planning, Systemic support for public investment</t>
  </si>
  <si>
    <t>06.3 - Water supply</t>
  </si>
  <si>
    <t>Implementing energy-saving measures to renovate public lighting systems</t>
  </si>
  <si>
    <t>06.5 - R&amp;D Housing and community amenities</t>
  </si>
  <si>
    <t>06.6 - Housing and community amenities n.e.c.</t>
  </si>
  <si>
    <t>07- Health, of which</t>
  </si>
  <si>
    <t>07.1 - Medical products, appliances and equipment</t>
  </si>
  <si>
    <t>07.2 - Outpatient services</t>
  </si>
  <si>
    <t>Increasing health system resilience, National plan to strengthen oncological prevention and care</t>
  </si>
  <si>
    <t>National Oncological Programme of the Czech Republic – NOP CZ 2030, Supporting and enhancing the quality of preventive screening programmes</t>
  </si>
  <si>
    <t>Excellent R&amp;D in priority areas of public interest in health care</t>
  </si>
  <si>
    <t>07.6 - Health n.e.c.</t>
  </si>
  <si>
    <t>eHealth</t>
  </si>
  <si>
    <t>08- Recreation, culture and religion, of which</t>
  </si>
  <si>
    <t>08.1 - Recreational and sporting services</t>
  </si>
  <si>
    <t>08.2 - Cultural services</t>
  </si>
  <si>
    <t>Developing the cultural and creative sector</t>
  </si>
  <si>
    <t>Transformation of the State Cinema Fund to the Audiovise Fund</t>
  </si>
  <si>
    <t>08.4 - Religious and other community services</t>
  </si>
  <si>
    <t>08.5 - R&amp;D Recreation, culture and religion</t>
  </si>
  <si>
    <t>Support for research and development in social sciences, arts and humanities</t>
  </si>
  <si>
    <t>08.6 - Recreation, culture and religion n.e.c.</t>
  </si>
  <si>
    <t>09- Education, of which</t>
  </si>
  <si>
    <t>09.1 - Pre-primary and primary education</t>
  </si>
  <si>
    <t>09.2 - Secondary education</t>
  </si>
  <si>
    <t>09.3 - Post-secondary non-tertiary education</t>
  </si>
  <si>
    <t>Adaptation of the Capacity and Orientation of School Programmes, Establishment of an Intensive Medicine Simulation Center including optimisation of the education systém</t>
  </si>
  <si>
    <t>09.5 - Education not definable by level</t>
  </si>
  <si>
    <t>Digital Transformation Platform, Development of employment policy (retraining and continuing professional training)</t>
  </si>
  <si>
    <t>09.6 - Subsidiary services to education</t>
  </si>
  <si>
    <t>09.7 - R&amp;D Education</t>
  </si>
  <si>
    <t>Innovation in Education in the Context of Digitalisation, Adaptation of the Capacity and Orientation of School Programmes</t>
  </si>
  <si>
    <t>10 - Social protection, of which</t>
  </si>
  <si>
    <t>10.1 - Sickness and disability</t>
  </si>
  <si>
    <t>10.2 - Old age</t>
  </si>
  <si>
    <t>10.3 - Survivors</t>
  </si>
  <si>
    <t>Modernisation of employment services and labour market development, Capacity building of pre-school facilities, Development of social care infrastructure, Development of social prevention, counseling and care services</t>
  </si>
  <si>
    <t>10.5 - Unemployment</t>
  </si>
  <si>
    <t>10.6 - Housing</t>
  </si>
  <si>
    <t>10.7 - Social exclusion n.e.c.</t>
  </si>
  <si>
    <t>10.8 - R&amp;D Social protection</t>
  </si>
  <si>
    <t xml:space="preserve">Development of social prevention, counseling and care services </t>
  </si>
  <si>
    <t>glossary:</t>
  </si>
  <si>
    <t>https://ec.europa.eu/eurostat/statistics-explained/index.php?title=Glossary:Classification_of_the_functions_of_government_(COFOG)</t>
  </si>
  <si>
    <t>Exchange rate (CZK/EUR)*</t>
  </si>
  <si>
    <t>*) Source: Convergence Programme of the Czech Republic (April 2021).</t>
  </si>
  <si>
    <t>Table 4b. Investment baseline - Display of COFOG Level I items</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</si>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</sst>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K_č_-;\-* #,##0.00\ _K_č_-;_-* &quot;-&quot;??\ _K_č_-;_-@_-"/>
    <numFmt numFmtId="164" formatCode="_-* #,##0.00_-;\-* #,##0.00_-;_-* &quot;-&quot;??_-;_-@_-"/>
    <numFmt numFmtId="165" formatCode="#,##0.0"/>
    <numFmt numFmtId="166" formatCode="_-* #,##0.00\ &quot;€&quot;_-;\-* #,##0.00\ &quot;€&quot;_-;_-* &quot;-&quot;??\ &quot;€&quot;_-;_-@_-"/>
    <numFmt numFmtId="167" formatCode="0.0%"/>
    <numFmt numFmtId="168" formatCode="0.0"/>
  </numFmts>
  <fonts count="38"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b/>
      <sz val="12"/>
      <name val="Times New Roman"/>
      <family val="1"/>
    </font>
    <font>
      <sz val="11"/>
      <color rgb="FF9C6500"/>
      <name val="Calibri"/>
      <family val="2"/>
      <scheme val="minor"/>
    </font>
    <font>
      <sz val="11"/>
      <color rgb="FF006100"/>
      <name val="Calibri"/>
      <family val="2"/>
      <scheme val="minor"/>
    </font>
    <font>
      <u/>
      <sz val="11"/>
      <color theme="10"/>
      <name val="Calibri"/>
      <family val="2"/>
      <charset val="238"/>
      <scheme val="minor"/>
    </font>
    <font>
      <sz val="11"/>
      <color rgb="FF006100"/>
      <name val="Calibri"/>
      <family val="2"/>
    </font>
    <font>
      <sz val="11"/>
      <color rgb="FF000000"/>
      <name val="Calibri"/>
      <family val="2"/>
    </font>
    <font>
      <b/>
      <sz val="11"/>
      <color rgb="FF000000"/>
      <name val="Calibri"/>
      <family val="2"/>
      <charset val="238"/>
    </font>
    <font>
      <b/>
      <sz val="9"/>
      <color rgb="FF000000"/>
      <name val="Calibri"/>
      <family val="2"/>
      <charset val="238"/>
    </font>
    <font>
      <sz val="9"/>
      <color rgb="FF000000"/>
      <name val="Calibri"/>
      <family val="2"/>
      <charset val="238"/>
    </font>
    <font>
      <b/>
      <sz val="12"/>
      <color rgb="FF000000"/>
      <name val="Times New Roman"/>
      <family val="1"/>
    </font>
    <font>
      <sz val="12"/>
      <name val="Times New Roman"/>
      <family val="1"/>
    </font>
    <font>
      <i/>
      <sz val="8"/>
      <color rgb="FF000000"/>
      <name val="Calibri"/>
      <family val="2"/>
      <charset val="238"/>
    </font>
    <font>
      <b/>
      <sz val="9"/>
      <name val="Calibri"/>
      <family val="2"/>
      <charset val="238"/>
    </font>
    <font>
      <sz val="18"/>
      <color theme="3"/>
      <name val="Calibri Light"/>
      <family val="2"/>
      <charset val="238"/>
      <scheme val="major"/>
    </font>
    <font>
      <sz val="11"/>
      <color rgb="FF006100"/>
      <name val="Calibri"/>
      <family val="2"/>
      <charset val="238"/>
      <scheme val="minor"/>
    </font>
    <font>
      <sz val="11"/>
      <color rgb="FF9C5700"/>
      <name val="Calibri"/>
      <family val="2"/>
      <charset val="238"/>
      <scheme val="minor"/>
    </font>
    <font>
      <i/>
      <sz val="12"/>
      <color theme="1"/>
      <name val="Times New Roman"/>
      <family val="1"/>
    </font>
    <font>
      <b/>
      <sz val="12"/>
      <color theme="1"/>
      <name val="Times New Roman"/>
      <family val="1"/>
    </font>
    <font>
      <b/>
      <sz val="11"/>
      <color theme="1"/>
      <name val="Calibri"/>
      <family val="2"/>
      <scheme val="minor"/>
    </font>
    <font>
      <sz val="12"/>
      <color theme="1"/>
      <name val="Times New Roman"/>
      <family val="1"/>
    </font>
    <font>
      <u/>
      <sz val="11"/>
      <color theme="10"/>
      <name val="Calibri"/>
      <family val="2"/>
      <scheme val="minor"/>
    </font>
    <font>
      <u/>
      <sz val="12"/>
      <color theme="10"/>
      <name val="Times New Roman"/>
      <family val="1"/>
    </font>
    <font>
      <b/>
      <sz val="12"/>
      <color rgb="FF000000"/>
      <name val="Times New Roman"/>
      <family val="1"/>
      <charset val="238"/>
    </font>
    <font>
      <sz val="12"/>
      <color theme="1"/>
      <name val="Times New Roman"/>
      <family val="1"/>
      <charset val="238"/>
    </font>
    <font>
      <b/>
      <sz val="12"/>
      <color theme="1"/>
      <name val="Times New Roman"/>
      <family val="1"/>
      <charset val="238"/>
    </font>
    <font>
      <sz val="11"/>
      <color theme="0"/>
      <name val="Calibri"/>
      <family val="2"/>
      <scheme val="minor"/>
    </font>
    <font>
      <b/>
      <sz val="11"/>
      <color theme="1"/>
      <name val="Calibri"/>
      <family val="2"/>
      <charset val="238"/>
      <scheme val="minor"/>
    </font>
    <font>
      <sz val="12"/>
      <color theme="1"/>
      <name val="Calibri"/>
      <family val="2"/>
      <charset val="238"/>
      <scheme val="minor"/>
    </font>
    <font>
      <b/>
      <sz val="12"/>
      <name val="Times New Roman"/>
      <family val="1"/>
      <charset val="238"/>
    </font>
    <font>
      <sz val="12"/>
      <color rgb="FF006100"/>
      <name val="Times New Roman"/>
      <family val="1"/>
      <charset val="238"/>
    </font>
    <font>
      <i/>
      <sz val="12"/>
      <color theme="1"/>
      <name val="Times New Roman"/>
      <family val="1"/>
      <charset val="238"/>
    </font>
    <font>
      <b/>
      <sz val="12"/>
      <color rgb="FF9C6500"/>
      <name val="Times New Roman"/>
      <family val="1"/>
      <charset val="238"/>
    </font>
    <font>
      <i/>
      <sz val="11"/>
      <color rgb="FF006100"/>
      <name val="Calibri"/>
      <family val="2"/>
      <scheme val="minor"/>
    </font>
    <font>
      <sz val="11"/>
      <color rgb="FF000000"/>
      <name val="Calibri"/>
      <family val="2"/>
      <scheme val="minor"/>
    </font>
    <font>
      <i/>
      <sz val="12"/>
      <name val="Times New Roman"/>
      <family val="1"/>
    </font>
  </fonts>
  <fills count="29">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rgb="FF92D050"/>
        <bgColor indexed="64"/>
      </patternFill>
    </fill>
    <fill>
      <patternFill patternType="solid">
        <fgColor rgb="FFFFCC00"/>
        <bgColor indexed="64"/>
      </patternFill>
    </fill>
    <fill>
      <patternFill patternType="solid">
        <fgColor rgb="FFBDD7EE"/>
        <bgColor rgb="FF000000"/>
      </patternFill>
    </fill>
    <fill>
      <patternFill patternType="solid">
        <fgColor rgb="FFFFEB9C"/>
        <bgColor rgb="FF000000"/>
      </patternFill>
    </fill>
    <fill>
      <patternFill patternType="solid">
        <fgColor rgb="FFFFFF00"/>
        <bgColor indexed="64"/>
      </patternFill>
    </fill>
    <fill>
      <patternFill patternType="solid">
        <fgColor rgb="FFE2EFDA"/>
        <bgColor rgb="FF000000"/>
      </patternFill>
    </fill>
    <fill>
      <patternFill patternType="solid">
        <fgColor theme="4"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lightUp">
        <bgColor theme="4" tint="0.59999389629810485"/>
      </patternFill>
    </fill>
    <fill>
      <patternFill patternType="solid">
        <fgColor theme="4" tint="0.59999389629810485"/>
        <bgColor rgb="FF000000"/>
      </patternFill>
    </fill>
    <fill>
      <patternFill patternType="solid">
        <fgColor rgb="FFC6EFCE"/>
        <bgColor indexed="64"/>
      </patternFill>
    </fill>
    <fill>
      <patternFill patternType="solid">
        <fgColor theme="0"/>
        <bgColor indexed="64"/>
      </patternFill>
    </fill>
    <fill>
      <patternFill patternType="solid">
        <fgColor theme="4"/>
      </patternFill>
    </fill>
    <fill>
      <patternFill patternType="solid">
        <fgColor theme="5"/>
      </patternFill>
    </fill>
    <fill>
      <patternFill patternType="solid">
        <fgColor rgb="FFFFC000"/>
        <bgColor indexed="64"/>
      </patternFill>
    </fill>
    <fill>
      <patternFill patternType="solid">
        <fgColor rgb="FFBDD7EE"/>
        <bgColor indexed="64"/>
      </patternFill>
    </fill>
    <fill>
      <patternFill patternType="solid">
        <fgColor rgb="FFFFC000"/>
      </patternFill>
    </fill>
    <fill>
      <patternFill patternType="solid">
        <fgColor rgb="FFFFC000"/>
        <bgColor rgb="FF000000"/>
      </patternFill>
    </fill>
  </fills>
  <borders count="24">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style="thin">
        <color indexed="64"/>
      </top>
      <bottom/>
      <diagonal/>
    </border>
    <border>
      <left style="thin">
        <color rgb="FF000000"/>
      </left>
      <right/>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s>
  <cellStyleXfs count="19">
    <xf numFmtId="0" fontId="0" fillId="0" borderId="0"/>
    <xf numFmtId="0" fontId="2" fillId="0" borderId="0"/>
    <xf numFmtId="0" fontId="1" fillId="0" borderId="0"/>
    <xf numFmtId="0" fontId="4" fillId="3" borderId="0" applyNumberFormat="0" applyBorder="0" applyAlignment="0" applyProtection="0"/>
    <xf numFmtId="9" fontId="2" fillId="0" borderId="0" applyFont="0" applyFill="0" applyBorder="0" applyAlignment="0" applyProtection="0"/>
    <xf numFmtId="0" fontId="5" fillId="2" borderId="0" applyNumberFormat="0" applyBorder="0" applyAlignment="0" applyProtection="0"/>
    <xf numFmtId="166" fontId="2" fillId="0" borderId="0" applyFont="0" applyFill="0" applyBorder="0" applyAlignment="0" applyProtection="0"/>
    <xf numFmtId="0" fontId="6" fillId="0" borderId="0" applyNumberFormat="0" applyFill="0" applyBorder="0" applyAlignment="0" applyProtection="0"/>
    <xf numFmtId="0" fontId="2" fillId="0" borderId="0"/>
    <xf numFmtId="0" fontId="1" fillId="0" borderId="0"/>
    <xf numFmtId="0" fontId="2" fillId="0" borderId="0"/>
    <xf numFmtId="0" fontId="2" fillId="0" borderId="0"/>
    <xf numFmtId="0" fontId="23"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8" fillId="3" borderId="0" applyNumberFormat="0" applyBorder="0" applyAlignment="0" applyProtection="0"/>
    <xf numFmtId="9" fontId="1" fillId="0" borderId="0" applyFont="0" applyFill="0" applyBorder="0" applyAlignment="0" applyProtection="0"/>
    <xf numFmtId="0" fontId="28" fillId="23" borderId="0" applyNumberFormat="0" applyBorder="0" applyAlignment="0" applyProtection="0"/>
    <xf numFmtId="0" fontId="28" fillId="24" borderId="0" applyNumberFormat="0" applyBorder="0" applyAlignment="0" applyProtection="0"/>
  </cellStyleXfs>
  <cellXfs count="340">
    <xf numFmtId="0" fontId="0" fillId="0" borderId="0" xfId="0"/>
    <xf numFmtId="0" fontId="7" fillId="2" borderId="5" xfId="5" applyFont="1" applyBorder="1" applyAlignment="1">
      <alignment vertical="top"/>
    </xf>
    <xf numFmtId="0" fontId="11" fillId="0" borderId="0" xfId="0" applyFont="1" applyFill="1" applyBorder="1" applyAlignment="1">
      <alignment wrapText="1"/>
    </xf>
    <xf numFmtId="0" fontId="11" fillId="0" borderId="0" xfId="0" applyFont="1" applyFill="1" applyBorder="1" applyAlignment="1">
      <alignment horizontal="left" vertical="top" wrapText="1"/>
    </xf>
    <xf numFmtId="0" fontId="2" fillId="0" borderId="0" xfId="11"/>
    <xf numFmtId="0" fontId="21" fillId="0" borderId="0" xfId="11" applyFont="1"/>
    <xf numFmtId="9" fontId="22" fillId="16" borderId="5" xfId="4" quotePrefix="1" applyFont="1" applyFill="1" applyBorder="1" applyAlignment="1">
      <alignment horizontal="center" vertical="center" wrapText="1"/>
    </xf>
    <xf numFmtId="49" fontId="5" fillId="2" borderId="10" xfId="5" applyNumberFormat="1" applyBorder="1" applyAlignment="1">
      <alignment horizontal="left" indent="2"/>
    </xf>
    <xf numFmtId="0" fontId="5" fillId="2" borderId="10" xfId="5" applyBorder="1"/>
    <xf numFmtId="0" fontId="5" fillId="2" borderId="5" xfId="5" applyBorder="1" applyAlignment="1">
      <alignment wrapText="1"/>
    </xf>
    <xf numFmtId="0" fontId="5" fillId="2" borderId="5" xfId="5" quotePrefix="1" applyBorder="1" applyAlignment="1">
      <alignment horizontal="center"/>
    </xf>
    <xf numFmtId="167" fontId="5" fillId="17" borderId="10" xfId="4" applyNumberFormat="1" applyFont="1" applyFill="1" applyBorder="1"/>
    <xf numFmtId="167" fontId="5" fillId="17" borderId="5" xfId="4" applyNumberFormat="1" applyFont="1" applyFill="1" applyBorder="1"/>
    <xf numFmtId="9" fontId="5" fillId="17" borderId="10" xfId="4" applyFont="1" applyFill="1" applyBorder="1" applyAlignment="1">
      <alignment horizontal="right"/>
    </xf>
    <xf numFmtId="167" fontId="5" fillId="2" borderId="5" xfId="4" applyNumberFormat="1" applyFont="1" applyFill="1" applyBorder="1"/>
    <xf numFmtId="9" fontId="5" fillId="2" borderId="10" xfId="4" applyFont="1" applyFill="1" applyBorder="1" applyAlignment="1">
      <alignment horizontal="right"/>
    </xf>
    <xf numFmtId="49" fontId="5" fillId="2" borderId="5" xfId="5" applyNumberFormat="1" applyBorder="1" applyAlignment="1">
      <alignment horizontal="left" indent="2"/>
    </xf>
    <xf numFmtId="0" fontId="5" fillId="2" borderId="5" xfId="5" applyBorder="1"/>
    <xf numFmtId="9" fontId="5" fillId="17" borderId="5" xfId="4" applyFont="1" applyFill="1" applyBorder="1" applyAlignment="1">
      <alignment horizontal="right"/>
    </xf>
    <xf numFmtId="9" fontId="5" fillId="2" borderId="5" xfId="4" applyFont="1" applyFill="1" applyBorder="1" applyAlignment="1">
      <alignment horizontal="right"/>
    </xf>
    <xf numFmtId="0" fontId="5" fillId="2" borderId="5" xfId="5" applyBorder="1" applyAlignment="1">
      <alignment horizontal="left" indent="2"/>
    </xf>
    <xf numFmtId="0" fontId="5" fillId="2" borderId="10" xfId="5" applyBorder="1" applyAlignment="1">
      <alignment horizontal="left" indent="2"/>
    </xf>
    <xf numFmtId="0" fontId="2" fillId="0" borderId="0" xfId="11" applyAlignment="1">
      <alignment horizontal="center"/>
    </xf>
    <xf numFmtId="9" fontId="0" fillId="0" borderId="0" xfId="4" applyFont="1"/>
    <xf numFmtId="0" fontId="2" fillId="0" borderId="0" xfId="1"/>
    <xf numFmtId="0" fontId="19" fillId="4" borderId="15" xfId="1" applyFont="1" applyFill="1" applyBorder="1" applyAlignment="1">
      <alignment horizontal="left" vertical="center"/>
    </xf>
    <xf numFmtId="0" fontId="20" fillId="4" borderId="12" xfId="1" applyFont="1" applyFill="1" applyBorder="1" applyAlignment="1">
      <alignment horizontal="center" vertical="center"/>
    </xf>
    <xf numFmtId="0" fontId="20" fillId="4" borderId="15" xfId="1" applyFont="1" applyFill="1" applyBorder="1" applyAlignment="1">
      <alignment horizontal="center" vertical="center"/>
    </xf>
    <xf numFmtId="0" fontId="20" fillId="4" borderId="10" xfId="1" applyFont="1" applyFill="1" applyBorder="1" applyAlignment="1">
      <alignment horizontal="center" vertical="center"/>
    </xf>
    <xf numFmtId="0" fontId="2" fillId="0" borderId="0" xfId="1" applyAlignment="1">
      <alignment vertical="center"/>
    </xf>
    <xf numFmtId="0" fontId="22" fillId="4" borderId="5" xfId="1" applyFont="1" applyFill="1" applyBorder="1" applyAlignment="1">
      <alignment horizontal="left" vertical="center"/>
    </xf>
    <xf numFmtId="0" fontId="22" fillId="18" borderId="5" xfId="1" applyFont="1" applyFill="1" applyBorder="1" applyAlignment="1">
      <alignment vertical="center"/>
    </xf>
    <xf numFmtId="0" fontId="22" fillId="18" borderId="4" xfId="1" applyFont="1" applyFill="1" applyBorder="1" applyAlignment="1">
      <alignment vertical="center"/>
    </xf>
    <xf numFmtId="0" fontId="13" fillId="18" borderId="10" xfId="1" applyFont="1" applyFill="1" applyBorder="1" applyAlignment="1">
      <alignment vertical="center"/>
    </xf>
    <xf numFmtId="0" fontId="22" fillId="19" borderId="5" xfId="1" applyFont="1" applyFill="1" applyBorder="1" applyAlignment="1">
      <alignment vertical="center"/>
    </xf>
    <xf numFmtId="0" fontId="22" fillId="19" borderId="4" xfId="1" applyFont="1" applyFill="1" applyBorder="1" applyAlignment="1">
      <alignment vertical="center"/>
    </xf>
    <xf numFmtId="0" fontId="13" fillId="4" borderId="10" xfId="1" applyFont="1" applyFill="1" applyBorder="1" applyAlignment="1">
      <alignment vertical="center"/>
    </xf>
    <xf numFmtId="0" fontId="13" fillId="4" borderId="1" xfId="1" applyFont="1" applyFill="1" applyBorder="1" applyAlignment="1">
      <alignment vertical="center"/>
    </xf>
    <xf numFmtId="0" fontId="20" fillId="4" borderId="15" xfId="1" applyFont="1" applyFill="1" applyBorder="1" applyAlignment="1">
      <alignment vertical="center"/>
    </xf>
    <xf numFmtId="0" fontId="22" fillId="4" borderId="5" xfId="1" applyFont="1" applyFill="1" applyBorder="1" applyAlignment="1">
      <alignment vertical="center"/>
    </xf>
    <xf numFmtId="0" fontId="22" fillId="4" borderId="4" xfId="1" applyFont="1" applyFill="1" applyBorder="1" applyAlignment="1">
      <alignment vertical="center"/>
    </xf>
    <xf numFmtId="0" fontId="22" fillId="4" borderId="15" xfId="1" applyFont="1" applyFill="1" applyBorder="1" applyAlignment="1">
      <alignment vertical="center"/>
    </xf>
    <xf numFmtId="0" fontId="22" fillId="18" borderId="12" xfId="1" applyFont="1" applyFill="1" applyBorder="1" applyAlignment="1">
      <alignment vertical="center"/>
    </xf>
    <xf numFmtId="0" fontId="22" fillId="18" borderId="15" xfId="1" applyFont="1" applyFill="1" applyBorder="1" applyAlignment="1">
      <alignment vertical="center"/>
    </xf>
    <xf numFmtId="0" fontId="12" fillId="15" borderId="11" xfId="1" applyFont="1" applyFill="1" applyBorder="1" applyAlignment="1">
      <alignment horizontal="left" vertical="top" wrapText="1"/>
    </xf>
    <xf numFmtId="0" fontId="22" fillId="4" borderId="15" xfId="1" applyFont="1" applyFill="1" applyBorder="1" applyAlignment="1">
      <alignment horizontal="justify" vertical="center"/>
    </xf>
    <xf numFmtId="0" fontId="22" fillId="18" borderId="10" xfId="1" applyFont="1" applyFill="1" applyBorder="1" applyAlignment="1">
      <alignment vertical="center"/>
    </xf>
    <xf numFmtId="0" fontId="22" fillId="18" borderId="1" xfId="1" applyFont="1" applyFill="1" applyBorder="1" applyAlignment="1">
      <alignment vertical="center"/>
    </xf>
    <xf numFmtId="0" fontId="12" fillId="15" borderId="8" xfId="1" applyFont="1" applyFill="1" applyBorder="1" applyAlignment="1">
      <alignment horizontal="left" vertical="top" wrapText="1"/>
    </xf>
    <xf numFmtId="0" fontId="20" fillId="19" borderId="5" xfId="1" applyFont="1" applyFill="1" applyBorder="1" applyAlignment="1">
      <alignment vertical="center"/>
    </xf>
    <xf numFmtId="0" fontId="20" fillId="18" borderId="11" xfId="1" applyFont="1" applyFill="1" applyBorder="1" applyAlignment="1">
      <alignment vertical="center"/>
    </xf>
    <xf numFmtId="0" fontId="16" fillId="0" borderId="0" xfId="1" applyFont="1" applyAlignment="1">
      <alignment vertical="center"/>
    </xf>
    <xf numFmtId="0" fontId="22" fillId="18" borderId="9" xfId="1" applyFont="1" applyFill="1" applyBorder="1" applyAlignment="1">
      <alignment vertical="center"/>
    </xf>
    <xf numFmtId="0" fontId="22" fillId="4" borderId="1" xfId="1" applyFont="1" applyFill="1" applyBorder="1" applyAlignment="1">
      <alignment horizontal="justify" vertical="center"/>
    </xf>
    <xf numFmtId="0" fontId="22" fillId="0" borderId="0" xfId="1" applyFont="1" applyFill="1" applyBorder="1" applyAlignment="1">
      <alignment horizontal="right" vertical="center"/>
    </xf>
    <xf numFmtId="0" fontId="24" fillId="0" borderId="0" xfId="12" applyFont="1" applyAlignment="1">
      <alignment vertical="center"/>
    </xf>
    <xf numFmtId="0" fontId="22" fillId="0" borderId="0" xfId="1" applyFont="1" applyAlignment="1">
      <alignment vertical="center"/>
    </xf>
    <xf numFmtId="0" fontId="9" fillId="0" borderId="0" xfId="1" applyFont="1" applyFill="1" applyBorder="1" applyAlignment="1">
      <alignment wrapText="1"/>
    </xf>
    <xf numFmtId="0" fontId="14" fillId="0" borderId="0" xfId="1" applyFont="1" applyFill="1" applyBorder="1" applyAlignment="1">
      <alignment wrapText="1"/>
    </xf>
    <xf numFmtId="0" fontId="8" fillId="0" borderId="0" xfId="1" applyFont="1" applyFill="1" applyBorder="1" applyAlignment="1">
      <alignment wrapText="1"/>
    </xf>
    <xf numFmtId="0" fontId="2" fillId="0" borderId="0" xfId="1" applyBorder="1" applyAlignment="1">
      <alignment vertical="center"/>
    </xf>
    <xf numFmtId="0" fontId="19" fillId="16" borderId="5" xfId="1" applyFont="1" applyFill="1" applyBorder="1" applyAlignment="1">
      <alignment horizontal="center" vertical="center"/>
    </xf>
    <xf numFmtId="0" fontId="22" fillId="16" borderId="10" xfId="1" applyFont="1" applyFill="1" applyBorder="1" applyAlignment="1">
      <alignment horizontal="center" vertical="center"/>
    </xf>
    <xf numFmtId="0" fontId="20" fillId="16" borderId="10" xfId="1" applyFont="1" applyFill="1" applyBorder="1" applyAlignment="1">
      <alignment horizontal="center" vertical="center" wrapText="1"/>
    </xf>
    <xf numFmtId="0" fontId="22" fillId="16" borderId="1" xfId="1" applyFont="1" applyFill="1" applyBorder="1" applyAlignment="1">
      <alignment horizontal="center" vertical="center"/>
    </xf>
    <xf numFmtId="0" fontId="20" fillId="16" borderId="5" xfId="1" applyFont="1" applyFill="1" applyBorder="1" applyAlignment="1">
      <alignment horizontal="center" vertical="center" wrapText="1"/>
    </xf>
    <xf numFmtId="0" fontId="22" fillId="4" borderId="15" xfId="1" applyFont="1" applyFill="1" applyBorder="1" applyAlignment="1">
      <alignment horizontal="left" vertical="center"/>
    </xf>
    <xf numFmtId="2" fontId="20" fillId="4" borderId="15" xfId="1" applyNumberFormat="1" applyFont="1" applyFill="1" applyBorder="1" applyAlignment="1">
      <alignment horizontal="right" vertical="center"/>
    </xf>
    <xf numFmtId="2" fontId="20" fillId="4" borderId="12" xfId="1" applyNumberFormat="1" applyFont="1" applyFill="1" applyBorder="1" applyAlignment="1">
      <alignment vertical="center"/>
    </xf>
    <xf numFmtId="0" fontId="22" fillId="4" borderId="1" xfId="1" applyFont="1" applyFill="1" applyBorder="1" applyAlignment="1">
      <alignment horizontal="left" vertical="center"/>
    </xf>
    <xf numFmtId="0" fontId="22" fillId="4" borderId="1" xfId="1" applyFont="1" applyFill="1" applyBorder="1" applyAlignment="1">
      <alignment vertical="center"/>
    </xf>
    <xf numFmtId="2" fontId="20" fillId="4" borderId="1" xfId="1" applyNumberFormat="1" applyFont="1" applyFill="1" applyBorder="1" applyAlignment="1">
      <alignment horizontal="right" vertical="center"/>
    </xf>
    <xf numFmtId="0" fontId="22" fillId="4" borderId="10" xfId="1" applyFont="1" applyFill="1" applyBorder="1" applyAlignment="1">
      <alignment vertical="center"/>
    </xf>
    <xf numFmtId="2" fontId="20" fillId="4" borderId="5" xfId="1" applyNumberFormat="1" applyFont="1" applyFill="1" applyBorder="1" applyAlignment="1">
      <alignment vertical="center"/>
    </xf>
    <xf numFmtId="2" fontId="20" fillId="19" borderId="5" xfId="1" applyNumberFormat="1" applyFont="1" applyFill="1" applyBorder="1" applyAlignment="1">
      <alignment horizontal="right" vertical="center"/>
    </xf>
    <xf numFmtId="0" fontId="20" fillId="4" borderId="5" xfId="1" applyFont="1" applyFill="1" applyBorder="1" applyAlignment="1">
      <alignment horizontal="left" vertical="center"/>
    </xf>
    <xf numFmtId="0" fontId="20" fillId="4" borderId="5" xfId="1" applyFont="1" applyFill="1" applyBorder="1" applyAlignment="1">
      <alignment vertical="center"/>
    </xf>
    <xf numFmtId="2" fontId="20" fillId="4" borderId="5" xfId="1" applyNumberFormat="1" applyFont="1" applyFill="1" applyBorder="1" applyAlignment="1">
      <alignment horizontal="right" vertical="center"/>
    </xf>
    <xf numFmtId="2" fontId="20" fillId="4" borderId="10" xfId="1" applyNumberFormat="1" applyFont="1" applyFill="1" applyBorder="1" applyAlignment="1">
      <alignment vertical="center"/>
    </xf>
    <xf numFmtId="0" fontId="20" fillId="4" borderId="1" xfId="1" applyFont="1" applyFill="1" applyBorder="1" applyAlignment="1">
      <alignment horizontal="left" vertical="center"/>
    </xf>
    <xf numFmtId="0" fontId="21" fillId="0" borderId="0" xfId="1" applyFont="1" applyAlignment="1">
      <alignment vertical="center"/>
    </xf>
    <xf numFmtId="0" fontId="10" fillId="20" borderId="8" xfId="0" applyFont="1" applyFill="1" applyBorder="1" applyAlignment="1">
      <alignment wrapText="1"/>
    </xf>
    <xf numFmtId="0" fontId="5" fillId="2" borderId="5" xfId="5" applyBorder="1" applyAlignment="1">
      <alignment horizontal="center" wrapText="1"/>
    </xf>
    <xf numFmtId="0" fontId="2" fillId="0" borderId="0" xfId="1" applyAlignment="1">
      <alignment horizontal="center" vertical="center"/>
    </xf>
    <xf numFmtId="0" fontId="5" fillId="2" borderId="5" xfId="5" applyBorder="1" applyAlignment="1">
      <alignment horizontal="center"/>
    </xf>
    <xf numFmtId="0" fontId="2" fillId="0" borderId="0" xfId="1" applyAlignment="1">
      <alignment horizontal="left" vertical="center"/>
    </xf>
    <xf numFmtId="0" fontId="0" fillId="0" borderId="0" xfId="0" applyAlignment="1"/>
    <xf numFmtId="0" fontId="0" fillId="0" borderId="0" xfId="0" applyAlignment="1">
      <alignment horizontal="center" vertical="top"/>
    </xf>
    <xf numFmtId="0" fontId="5" fillId="25" borderId="5" xfId="5" applyFill="1" applyBorder="1" applyAlignment="1">
      <alignment horizontal="center"/>
    </xf>
    <xf numFmtId="0" fontId="7" fillId="25" borderId="5" xfId="5" applyFont="1" applyFill="1" applyBorder="1" applyAlignment="1">
      <alignment vertical="top"/>
    </xf>
    <xf numFmtId="0" fontId="5" fillId="25" borderId="5" xfId="5" applyFill="1" applyBorder="1"/>
    <xf numFmtId="0" fontId="0" fillId="0" borderId="0" xfId="0" applyFill="1" applyAlignment="1"/>
    <xf numFmtId="0" fontId="7" fillId="25" borderId="8" xfId="0" applyFont="1" applyFill="1" applyBorder="1" applyAlignment="1">
      <alignment horizontal="left" vertical="top"/>
    </xf>
    <xf numFmtId="0" fontId="29" fillId="0" borderId="0" xfId="0" applyFont="1" applyAlignment="1"/>
    <xf numFmtId="0" fontId="30" fillId="0" borderId="0" xfId="1" applyFont="1"/>
    <xf numFmtId="0" fontId="17" fillId="2" borderId="5" xfId="5" applyFont="1" applyBorder="1" applyAlignment="1">
      <alignment horizontal="center" vertical="center"/>
    </xf>
    <xf numFmtId="0" fontId="17" fillId="2" borderId="5" xfId="5" applyFont="1" applyBorder="1"/>
    <xf numFmtId="0" fontId="1" fillId="0" borderId="0" xfId="1" applyFont="1"/>
    <xf numFmtId="0" fontId="1" fillId="0" borderId="0" xfId="1" applyFont="1" applyAlignment="1">
      <alignment horizontal="center" vertical="center"/>
    </xf>
    <xf numFmtId="0" fontId="27" fillId="4" borderId="5" xfId="1" applyFont="1" applyFill="1" applyBorder="1" applyAlignment="1">
      <alignment horizontal="center" vertical="center" wrapText="1"/>
    </xf>
    <xf numFmtId="0" fontId="0" fillId="0" borderId="0" xfId="0" applyFont="1" applyAlignment="1">
      <alignment horizontal="center" vertical="top"/>
    </xf>
    <xf numFmtId="0" fontId="0" fillId="0" borderId="0" xfId="0" applyFont="1" applyAlignment="1"/>
    <xf numFmtId="0" fontId="0" fillId="0" borderId="0" xfId="0" applyFont="1"/>
    <xf numFmtId="0" fontId="17" fillId="25" borderId="5" xfId="9" applyFont="1" applyFill="1" applyBorder="1" applyAlignment="1">
      <alignment horizontal="center" vertical="top"/>
    </xf>
    <xf numFmtId="0" fontId="17" fillId="25" borderId="5" xfId="9" applyFont="1" applyFill="1" applyBorder="1" applyAlignment="1">
      <alignment horizontal="left" vertical="top"/>
    </xf>
    <xf numFmtId="1" fontId="17" fillId="25" borderId="5" xfId="9" applyNumberFormat="1" applyFont="1" applyFill="1" applyBorder="1" applyAlignment="1">
      <alignment horizontal="right" vertical="top"/>
    </xf>
    <xf numFmtId="0" fontId="17" fillId="25" borderId="5" xfId="0" applyFont="1" applyFill="1" applyBorder="1" applyAlignment="1">
      <alignment horizontal="left" vertical="top"/>
    </xf>
    <xf numFmtId="0" fontId="17" fillId="25" borderId="5" xfId="9" applyNumberFormat="1" applyFont="1" applyFill="1" applyBorder="1" applyAlignment="1">
      <alignment horizontal="right" vertical="top"/>
    </xf>
    <xf numFmtId="0" fontId="17" fillId="25" borderId="5" xfId="9" applyFont="1" applyFill="1" applyBorder="1" applyAlignment="1">
      <alignment horizontal="left" vertical="top" wrapText="1"/>
    </xf>
    <xf numFmtId="0" fontId="17" fillId="25" borderId="5" xfId="0" applyFont="1" applyFill="1" applyBorder="1" applyAlignment="1">
      <alignment horizontal="left" vertical="top" wrapText="1"/>
    </xf>
    <xf numFmtId="0" fontId="17" fillId="25" borderId="5" xfId="0" quotePrefix="1" applyFont="1" applyFill="1" applyBorder="1" applyAlignment="1">
      <alignment horizontal="left" vertical="top"/>
    </xf>
    <xf numFmtId="1" fontId="17" fillId="25" borderId="5" xfId="0" applyNumberFormat="1" applyFont="1" applyFill="1" applyBorder="1" applyAlignment="1">
      <alignment horizontal="right" vertical="top"/>
    </xf>
    <xf numFmtId="0" fontId="17" fillId="25" borderId="5" xfId="0" quotePrefix="1" applyFont="1" applyFill="1" applyBorder="1" applyAlignment="1">
      <alignment vertical="top"/>
    </xf>
    <xf numFmtId="0" fontId="17" fillId="25" borderId="5" xfId="10" applyFont="1" applyFill="1" applyBorder="1" applyAlignment="1">
      <alignment horizontal="left" vertical="top"/>
    </xf>
    <xf numFmtId="0" fontId="26" fillId="0" borderId="0" xfId="0" applyFont="1" applyAlignment="1"/>
    <xf numFmtId="0" fontId="32" fillId="14" borderId="13" xfId="1" applyFont="1" applyFill="1" applyBorder="1" applyAlignment="1">
      <alignment horizontal="left" vertical="top"/>
    </xf>
    <xf numFmtId="0" fontId="26" fillId="0" borderId="0" xfId="0" applyFont="1" applyFill="1" applyAlignment="1"/>
    <xf numFmtId="0" fontId="27" fillId="4" borderId="11" xfId="1" applyFont="1" applyFill="1" applyBorder="1" applyAlignment="1">
      <alignment horizontal="center" vertical="top"/>
    </xf>
    <xf numFmtId="0" fontId="27" fillId="4" borderId="5" xfId="1" applyFont="1" applyFill="1" applyBorder="1" applyAlignment="1">
      <alignment horizontal="center" vertical="top"/>
    </xf>
    <xf numFmtId="0" fontId="27" fillId="4" borderId="5" xfId="1" applyFont="1" applyFill="1" applyBorder="1" applyAlignment="1">
      <alignment horizontal="center" vertical="top" wrapText="1"/>
    </xf>
    <xf numFmtId="0" fontId="27" fillId="4" borderId="12" xfId="1" applyFont="1" applyFill="1" applyBorder="1" applyAlignment="1">
      <alignment horizontal="center" vertical="top"/>
    </xf>
    <xf numFmtId="0" fontId="25" fillId="12" borderId="5" xfId="0" applyFont="1" applyFill="1" applyBorder="1" applyAlignment="1">
      <alignment horizontal="center" vertical="top"/>
    </xf>
    <xf numFmtId="0" fontId="34" fillId="13" borderId="14" xfId="0" applyFont="1" applyFill="1" applyBorder="1" applyAlignment="1">
      <alignment horizontal="center" vertical="top"/>
    </xf>
    <xf numFmtId="0" fontId="27" fillId="5" borderId="9" xfId="2" applyFont="1" applyFill="1" applyBorder="1" applyAlignment="1">
      <alignment horizontal="center" vertical="top"/>
    </xf>
    <xf numFmtId="0" fontId="27" fillId="10" borderId="9" xfId="2" applyFont="1" applyFill="1" applyBorder="1" applyAlignment="1">
      <alignment horizontal="center" vertical="top"/>
    </xf>
    <xf numFmtId="0" fontId="27" fillId="11" borderId="9" xfId="2" applyFont="1" applyFill="1" applyBorder="1" applyAlignment="1">
      <alignment horizontal="center" vertical="top"/>
    </xf>
    <xf numFmtId="0" fontId="27" fillId="4" borderId="9" xfId="2" applyFont="1" applyFill="1" applyBorder="1" applyAlignment="1">
      <alignment horizontal="center" vertical="top"/>
    </xf>
    <xf numFmtId="0" fontId="27" fillId="7" borderId="9" xfId="2" applyFont="1" applyFill="1" applyBorder="1" applyAlignment="1">
      <alignment horizontal="center" vertical="top"/>
    </xf>
    <xf numFmtId="0" fontId="27" fillId="8" borderId="9" xfId="2" applyFont="1" applyFill="1" applyBorder="1" applyAlignment="1">
      <alignment horizontal="center" vertical="top"/>
    </xf>
    <xf numFmtId="0" fontId="27" fillId="9" borderId="9" xfId="2" applyFont="1" applyFill="1" applyBorder="1" applyAlignment="1">
      <alignment horizontal="center" vertical="top"/>
    </xf>
    <xf numFmtId="0" fontId="5" fillId="2" borderId="5" xfId="5" applyFont="1" applyBorder="1" applyAlignment="1">
      <alignment vertical="top"/>
    </xf>
    <xf numFmtId="14" fontId="5" fillId="2" borderId="5" xfId="5" applyNumberFormat="1" applyFont="1" applyBorder="1" applyAlignment="1">
      <alignment vertical="top"/>
    </xf>
    <xf numFmtId="165" fontId="5" fillId="2" borderId="5" xfId="6" applyNumberFormat="1" applyFont="1" applyFill="1" applyBorder="1" applyAlignment="1">
      <alignment vertical="top"/>
    </xf>
    <xf numFmtId="0" fontId="5" fillId="2" borderId="5" xfId="5" applyNumberFormat="1" applyFont="1" applyBorder="1" applyAlignment="1">
      <alignment vertical="top"/>
    </xf>
    <xf numFmtId="168" fontId="5" fillId="2" borderId="5" xfId="5" applyNumberFormat="1" applyFont="1" applyBorder="1"/>
    <xf numFmtId="0" fontId="5" fillId="2" borderId="5" xfId="5" applyFont="1" applyBorder="1"/>
    <xf numFmtId="0" fontId="5" fillId="2" borderId="5" xfId="5" applyNumberFormat="1" applyFont="1" applyBorder="1" applyAlignment="1">
      <alignment horizontal="right"/>
    </xf>
    <xf numFmtId="2" fontId="5" fillId="2" borderId="5" xfId="5" applyNumberFormat="1" applyFont="1" applyBorder="1" applyAlignment="1">
      <alignment vertical="top"/>
    </xf>
    <xf numFmtId="0" fontId="5" fillId="2" borderId="5" xfId="5" applyFont="1" applyBorder="1" applyAlignment="1">
      <alignment horizontal="left" vertical="top"/>
    </xf>
    <xf numFmtId="165" fontId="5" fillId="2" borderId="5" xfId="5" applyNumberFormat="1" applyFont="1" applyBorder="1" applyAlignment="1">
      <alignment vertical="top"/>
    </xf>
    <xf numFmtId="0" fontId="2" fillId="0" borderId="0" xfId="0" applyFont="1" applyAlignment="1"/>
    <xf numFmtId="0" fontId="5" fillId="2" borderId="10" xfId="5" applyFont="1" applyFill="1" applyBorder="1" applyAlignment="1">
      <alignment horizontal="left" vertical="top"/>
    </xf>
    <xf numFmtId="9" fontId="5" fillId="2" borderId="10" xfId="4" applyFont="1" applyFill="1" applyBorder="1" applyAlignment="1">
      <alignment vertical="top"/>
    </xf>
    <xf numFmtId="9" fontId="5" fillId="2" borderId="5" xfId="5" applyNumberFormat="1" applyFont="1" applyFill="1" applyBorder="1" applyAlignment="1">
      <alignment vertical="top"/>
    </xf>
    <xf numFmtId="168" fontId="4" fillId="3" borderId="5" xfId="3" applyNumberFormat="1" applyFont="1" applyBorder="1"/>
    <xf numFmtId="165" fontId="2" fillId="0" borderId="0" xfId="0" applyNumberFormat="1" applyFont="1" applyAlignment="1"/>
    <xf numFmtId="0" fontId="5" fillId="0" borderId="13" xfId="1" applyFont="1" applyFill="1" applyBorder="1" applyAlignment="1">
      <alignment horizontal="left" vertical="top"/>
    </xf>
    <xf numFmtId="0" fontId="5" fillId="22" borderId="13" xfId="1" applyFont="1" applyFill="1" applyBorder="1" applyAlignment="1">
      <alignment horizontal="left" vertical="top"/>
    </xf>
    <xf numFmtId="0" fontId="2" fillId="0" borderId="0" xfId="0" applyFont="1" applyFill="1" applyAlignment="1"/>
    <xf numFmtId="165" fontId="4" fillId="3" borderId="5" xfId="3" applyNumberFormat="1" applyFont="1" applyBorder="1"/>
    <xf numFmtId="0" fontId="5" fillId="25" borderId="10" xfId="5" applyFont="1" applyFill="1" applyBorder="1" applyAlignment="1">
      <alignment horizontal="left" vertical="top"/>
    </xf>
    <xf numFmtId="0" fontId="5" fillId="21" borderId="10" xfId="5" applyFont="1" applyFill="1" applyBorder="1" applyAlignment="1">
      <alignment horizontal="left" vertical="top"/>
    </xf>
    <xf numFmtId="165" fontId="5" fillId="25" borderId="5" xfId="6" applyNumberFormat="1" applyFont="1" applyFill="1" applyBorder="1" applyAlignment="1">
      <alignment vertical="top"/>
    </xf>
    <xf numFmtId="0" fontId="2" fillId="0" borderId="0" xfId="1" applyFont="1" applyAlignment="1">
      <alignment horizontal="center" vertical="top"/>
    </xf>
    <xf numFmtId="0" fontId="2" fillId="0" borderId="0" xfId="1" applyFont="1" applyAlignment="1">
      <alignment vertical="top"/>
    </xf>
    <xf numFmtId="14" fontId="2" fillId="0" borderId="0" xfId="1" applyNumberFormat="1" applyFont="1" applyAlignment="1">
      <alignment horizontal="center" vertical="top"/>
    </xf>
    <xf numFmtId="3" fontId="5" fillId="0" borderId="0" xfId="6" applyNumberFormat="1" applyFont="1" applyFill="1" applyBorder="1" applyAlignment="1">
      <alignment vertical="top"/>
    </xf>
    <xf numFmtId="3" fontId="2" fillId="0" borderId="0" xfId="1" applyNumberFormat="1" applyFont="1" applyAlignment="1">
      <alignment vertical="top"/>
    </xf>
    <xf numFmtId="0" fontId="2" fillId="0" borderId="0" xfId="1" applyFont="1" applyAlignment="1">
      <alignment horizontal="right" vertical="top"/>
    </xf>
    <xf numFmtId="0" fontId="2" fillId="0" borderId="0" xfId="1" applyFont="1" applyAlignment="1">
      <alignment horizontal="left" vertical="top"/>
    </xf>
    <xf numFmtId="167" fontId="2" fillId="0" borderId="0" xfId="16" applyNumberFormat="1" applyFont="1" applyAlignment="1"/>
    <xf numFmtId="3" fontId="2" fillId="0" borderId="0" xfId="0" applyNumberFormat="1" applyFont="1" applyAlignment="1"/>
    <xf numFmtId="0" fontId="35" fillId="25" borderId="0" xfId="5" applyFont="1" applyFill="1" applyBorder="1" applyAlignment="1">
      <alignment vertical="top"/>
    </xf>
    <xf numFmtId="0" fontId="5" fillId="25" borderId="5" xfId="5" applyFont="1" applyFill="1" applyBorder="1" applyAlignment="1">
      <alignment vertical="top"/>
    </xf>
    <xf numFmtId="14" fontId="5" fillId="25" borderId="5" xfId="5" applyNumberFormat="1" applyFont="1" applyFill="1" applyBorder="1" applyAlignment="1">
      <alignment vertical="top"/>
    </xf>
    <xf numFmtId="0" fontId="5" fillId="25" borderId="5" xfId="5" applyNumberFormat="1" applyFont="1" applyFill="1" applyBorder="1" applyAlignment="1">
      <alignment vertical="top"/>
    </xf>
    <xf numFmtId="2" fontId="5" fillId="25" borderId="5" xfId="5" applyNumberFormat="1" applyFont="1" applyFill="1" applyBorder="1" applyAlignment="1">
      <alignment vertical="top"/>
    </xf>
    <xf numFmtId="0" fontId="5" fillId="25" borderId="5" xfId="5" applyFont="1" applyFill="1" applyBorder="1" applyAlignment="1">
      <alignment horizontal="left" vertical="top"/>
    </xf>
    <xf numFmtId="165" fontId="5" fillId="25" borderId="5" xfId="5" applyNumberFormat="1" applyFont="1" applyFill="1" applyBorder="1" applyAlignment="1">
      <alignment vertical="top"/>
    </xf>
    <xf numFmtId="0" fontId="2" fillId="25" borderId="0" xfId="0" applyFont="1" applyFill="1" applyAlignment="1"/>
    <xf numFmtId="0" fontId="5" fillId="25" borderId="13" xfId="5" applyFont="1" applyFill="1" applyBorder="1" applyAlignment="1">
      <alignment horizontal="left" vertical="top"/>
    </xf>
    <xf numFmtId="9" fontId="5" fillId="25" borderId="10" xfId="4" applyFont="1" applyFill="1" applyBorder="1" applyAlignment="1">
      <alignment vertical="top"/>
    </xf>
    <xf numFmtId="9" fontId="5" fillId="25" borderId="13" xfId="4" applyFont="1" applyFill="1" applyBorder="1" applyAlignment="1">
      <alignment vertical="top"/>
    </xf>
    <xf numFmtId="9" fontId="5" fillId="25" borderId="5" xfId="5" applyNumberFormat="1" applyFont="1" applyFill="1" applyBorder="1" applyAlignment="1">
      <alignment vertical="top"/>
    </xf>
    <xf numFmtId="165" fontId="4" fillId="25" borderId="5" xfId="3" applyNumberFormat="1" applyFont="1" applyFill="1" applyBorder="1" applyAlignment="1">
      <alignment vertical="top"/>
    </xf>
    <xf numFmtId="165" fontId="2" fillId="25" borderId="0" xfId="0" applyNumberFormat="1" applyFont="1" applyFill="1" applyAlignment="1"/>
    <xf numFmtId="0" fontId="5" fillId="25" borderId="13" xfId="1" applyFont="1" applyFill="1" applyBorder="1" applyAlignment="1">
      <alignment horizontal="left" vertical="top"/>
    </xf>
    <xf numFmtId="0" fontId="5" fillId="25" borderId="13" xfId="1" applyFont="1" applyFill="1" applyBorder="1" applyAlignment="1">
      <alignment horizontal="left" vertical="top" wrapText="1"/>
    </xf>
    <xf numFmtId="0" fontId="5" fillId="27" borderId="5" xfId="5" applyFont="1" applyFill="1" applyBorder="1" applyAlignment="1">
      <alignment vertical="top"/>
    </xf>
    <xf numFmtId="14" fontId="5" fillId="27" borderId="5" xfId="5" applyNumberFormat="1" applyFont="1" applyFill="1" applyBorder="1" applyAlignment="1">
      <alignment vertical="top"/>
    </xf>
    <xf numFmtId="165" fontId="5" fillId="27" borderId="5" xfId="6" applyNumberFormat="1" applyFont="1" applyFill="1" applyBorder="1" applyAlignment="1">
      <alignment vertical="top"/>
    </xf>
    <xf numFmtId="2" fontId="5" fillId="27" borderId="5" xfId="5" applyNumberFormat="1" applyFont="1" applyFill="1" applyBorder="1" applyAlignment="1">
      <alignment vertical="top"/>
    </xf>
    <xf numFmtId="0" fontId="5" fillId="28" borderId="5" xfId="0" applyFont="1" applyFill="1" applyBorder="1" applyAlignment="1">
      <alignment horizontal="left" vertical="top" wrapText="1"/>
    </xf>
    <xf numFmtId="0" fontId="5" fillId="27" borderId="5" xfId="5" applyFont="1" applyFill="1" applyBorder="1" applyAlignment="1">
      <alignment horizontal="left" vertical="top"/>
    </xf>
    <xf numFmtId="165" fontId="5" fillId="27" borderId="5" xfId="5" applyNumberFormat="1" applyFont="1" applyFill="1" applyBorder="1" applyAlignment="1">
      <alignment vertical="top"/>
    </xf>
    <xf numFmtId="0" fontId="5" fillId="25" borderId="5" xfId="0" applyFont="1" applyFill="1" applyBorder="1" applyAlignment="1"/>
    <xf numFmtId="0" fontId="5" fillId="27" borderId="10" xfId="5" applyFont="1" applyFill="1" applyBorder="1" applyAlignment="1">
      <alignment horizontal="left" vertical="top"/>
    </xf>
    <xf numFmtId="9" fontId="5" fillId="27" borderId="10" xfId="4" applyFont="1" applyFill="1" applyBorder="1" applyAlignment="1">
      <alignment vertical="top"/>
    </xf>
    <xf numFmtId="9" fontId="5" fillId="27" borderId="5" xfId="5" applyNumberFormat="1" applyFont="1" applyFill="1" applyBorder="1" applyAlignment="1">
      <alignment vertical="top"/>
    </xf>
    <xf numFmtId="165" fontId="4" fillId="27" borderId="5" xfId="3" applyNumberFormat="1" applyFont="1" applyFill="1" applyBorder="1" applyAlignment="1">
      <alignment vertical="top"/>
    </xf>
    <xf numFmtId="0" fontId="5" fillId="28" borderId="10" xfId="0" applyFont="1" applyFill="1" applyBorder="1" applyAlignment="1"/>
    <xf numFmtId="0" fontId="5" fillId="28" borderId="8" xfId="0" applyFont="1" applyFill="1" applyBorder="1" applyAlignment="1">
      <alignment horizontal="left" vertical="top"/>
    </xf>
    <xf numFmtId="14" fontId="5" fillId="28" borderId="8" xfId="0" applyNumberFormat="1" applyFont="1" applyFill="1" applyBorder="1" applyAlignment="1"/>
    <xf numFmtId="165" fontId="5" fillId="28" borderId="8" xfId="0" applyNumberFormat="1" applyFont="1" applyFill="1" applyBorder="1" applyAlignment="1"/>
    <xf numFmtId="0" fontId="5" fillId="28" borderId="8" xfId="0" applyFont="1" applyFill="1" applyBorder="1" applyAlignment="1"/>
    <xf numFmtId="0" fontId="5" fillId="28" borderId="8" xfId="0" applyFont="1" applyFill="1" applyBorder="1" applyAlignment="1">
      <alignment wrapText="1"/>
    </xf>
    <xf numFmtId="0" fontId="36" fillId="28" borderId="0" xfId="0" applyFont="1" applyFill="1" applyBorder="1" applyAlignment="1"/>
    <xf numFmtId="9" fontId="5" fillId="28" borderId="8" xfId="0" applyNumberFormat="1" applyFont="1" applyFill="1" applyBorder="1" applyAlignment="1"/>
    <xf numFmtId="0" fontId="5" fillId="28" borderId="18" xfId="0" applyFont="1" applyFill="1" applyBorder="1" applyAlignment="1"/>
    <xf numFmtId="0" fontId="5" fillId="28" borderId="17" xfId="0" applyFont="1" applyFill="1" applyBorder="1" applyAlignment="1"/>
    <xf numFmtId="0" fontId="5" fillId="25" borderId="5" xfId="5" applyFont="1" applyFill="1" applyBorder="1" applyAlignment="1">
      <alignment horizontal="left" vertical="top" wrapText="1"/>
    </xf>
    <xf numFmtId="0" fontId="17" fillId="21" borderId="5" xfId="0" applyFont="1" applyFill="1" applyBorder="1" applyAlignment="1">
      <alignment horizontal="center" vertical="top" wrapText="1"/>
    </xf>
    <xf numFmtId="0" fontId="17" fillId="21" borderId="5" xfId="0" applyFont="1" applyFill="1" applyBorder="1" applyAlignment="1">
      <alignment vertical="top"/>
    </xf>
    <xf numFmtId="0" fontId="17" fillId="21" borderId="5" xfId="0" applyFont="1" applyFill="1" applyBorder="1" applyAlignment="1">
      <alignment vertical="top" wrapText="1"/>
    </xf>
    <xf numFmtId="3" fontId="17" fillId="21" borderId="5" xfId="0" applyNumberFormat="1" applyFont="1" applyFill="1" applyBorder="1" applyAlignment="1">
      <alignment vertical="top" wrapText="1"/>
    </xf>
    <xf numFmtId="165" fontId="17" fillId="21" borderId="5" xfId="0" applyNumberFormat="1" applyFont="1" applyFill="1" applyBorder="1" applyAlignment="1">
      <alignment vertical="top" wrapText="1"/>
    </xf>
    <xf numFmtId="0" fontId="0" fillId="0" borderId="12" xfId="0" applyFont="1" applyFill="1" applyBorder="1" applyAlignment="1">
      <alignment horizontal="left" vertical="top" wrapText="1"/>
    </xf>
    <xf numFmtId="3" fontId="0" fillId="0" borderId="0" xfId="0" applyNumberFormat="1"/>
    <xf numFmtId="0" fontId="5" fillId="2" borderId="5" xfId="5" applyFont="1" applyBorder="1" applyAlignment="1">
      <alignment horizontal="left" vertical="top" wrapText="1"/>
    </xf>
    <xf numFmtId="0" fontId="25" fillId="12" borderId="3" xfId="0" applyFont="1" applyFill="1" applyBorder="1" applyAlignment="1">
      <alignment horizontal="center" vertical="top" wrapText="1"/>
    </xf>
    <xf numFmtId="0" fontId="17" fillId="25" borderId="5" xfId="5" applyFont="1" applyFill="1" applyBorder="1"/>
    <xf numFmtId="0" fontId="5" fillId="0" borderId="13" xfId="1" applyFont="1" applyFill="1" applyBorder="1" applyAlignment="1">
      <alignment horizontal="left" vertical="top" wrapText="1"/>
    </xf>
    <xf numFmtId="0" fontId="17" fillId="0" borderId="13" xfId="1" applyFont="1" applyBorder="1" applyAlignment="1">
      <alignment horizontal="left" vertical="top"/>
    </xf>
    <xf numFmtId="0" fontId="5" fillId="22" borderId="13" xfId="1" applyFont="1" applyFill="1" applyBorder="1" applyAlignment="1">
      <alignment horizontal="left" vertical="top" wrapText="1"/>
    </xf>
    <xf numFmtId="0" fontId="5" fillId="2" borderId="10" xfId="5" applyFont="1" applyFill="1" applyBorder="1" applyAlignment="1">
      <alignment horizontal="left" vertical="top" wrapText="1"/>
    </xf>
    <xf numFmtId="0" fontId="0" fillId="0" borderId="0" xfId="0" applyFill="1" applyBorder="1"/>
    <xf numFmtId="165" fontId="5" fillId="25" borderId="5" xfId="6" applyNumberFormat="1" applyFont="1" applyFill="1" applyBorder="1" applyAlignment="1">
      <alignment horizontal="left" vertical="top"/>
    </xf>
    <xf numFmtId="165" fontId="5" fillId="25" borderId="5" xfId="6" applyNumberFormat="1" applyFont="1" applyFill="1" applyBorder="1" applyAlignment="1">
      <alignment horizontal="right" vertical="top"/>
    </xf>
    <xf numFmtId="165" fontId="5" fillId="27" borderId="5" xfId="6" applyNumberFormat="1" applyFont="1" applyFill="1" applyBorder="1" applyAlignment="1">
      <alignment horizontal="left" vertical="top" wrapText="1"/>
    </xf>
    <xf numFmtId="165" fontId="5" fillId="27" borderId="5" xfId="6" applyNumberFormat="1" applyFont="1" applyFill="1" applyBorder="1" applyAlignment="1">
      <alignment horizontal="right" vertical="top"/>
    </xf>
    <xf numFmtId="165" fontId="5" fillId="27" borderId="5" xfId="6" applyNumberFormat="1" applyFont="1" applyFill="1" applyBorder="1" applyAlignment="1">
      <alignment horizontal="left" vertical="top"/>
    </xf>
    <xf numFmtId="4" fontId="5" fillId="28" borderId="8" xfId="0" applyNumberFormat="1" applyFont="1" applyFill="1" applyBorder="1" applyAlignment="1"/>
    <xf numFmtId="165" fontId="5" fillId="25" borderId="5" xfId="6" applyNumberFormat="1" applyFont="1" applyFill="1" applyBorder="1" applyAlignment="1">
      <alignment horizontal="left" vertical="top" wrapText="1"/>
    </xf>
    <xf numFmtId="0" fontId="17" fillId="25" borderId="5" xfId="5" applyFont="1" applyFill="1" applyBorder="1" applyAlignment="1">
      <alignment horizontal="center" vertical="center"/>
    </xf>
    <xf numFmtId="0" fontId="27" fillId="26" borderId="5" xfId="0" applyFont="1" applyFill="1" applyBorder="1" applyAlignment="1">
      <alignment horizontal="center" vertical="center" wrapText="1"/>
    </xf>
    <xf numFmtId="0" fontId="27" fillId="4" borderId="4" xfId="3" applyNumberFormat="1" applyFont="1" applyFill="1" applyBorder="1" applyAlignment="1">
      <alignment horizontal="center" vertical="top"/>
    </xf>
    <xf numFmtId="14" fontId="27" fillId="4" borderId="10" xfId="1" applyNumberFormat="1" applyFont="1" applyFill="1" applyBorder="1" applyAlignment="1">
      <alignment horizontal="center" vertical="top"/>
    </xf>
    <xf numFmtId="0" fontId="25" fillId="12" borderId="3" xfId="0" applyFont="1" applyFill="1" applyBorder="1" applyAlignment="1">
      <alignment horizontal="center" vertical="top"/>
    </xf>
    <xf numFmtId="0" fontId="15" fillId="20" borderId="9" xfId="0" applyFont="1" applyFill="1" applyBorder="1" applyAlignment="1">
      <alignment wrapText="1"/>
    </xf>
    <xf numFmtId="0" fontId="15" fillId="20" borderId="10" xfId="0" applyFont="1" applyFill="1" applyBorder="1" applyAlignment="1">
      <alignment wrapText="1"/>
    </xf>
    <xf numFmtId="0" fontId="10" fillId="20" borderId="3" xfId="0" applyFont="1" applyFill="1" applyBorder="1" applyAlignment="1">
      <alignment wrapText="1"/>
    </xf>
    <xf numFmtId="0" fontId="20" fillId="4" borderId="9" xfId="0" applyFont="1" applyFill="1" applyBorder="1" applyAlignment="1">
      <alignment horizontal="center" vertical="center" wrapText="1"/>
    </xf>
    <xf numFmtId="0" fontId="20" fillId="4" borderId="10" xfId="0" applyFont="1" applyFill="1" applyBorder="1" applyAlignment="1">
      <alignment horizontal="center" vertical="center" wrapText="1"/>
    </xf>
    <xf numFmtId="0" fontId="27" fillId="26" borderId="5" xfId="0" applyFont="1" applyFill="1" applyBorder="1" applyAlignment="1">
      <alignment horizontal="center" vertical="center" wrapText="1"/>
    </xf>
    <xf numFmtId="0" fontId="3" fillId="4" borderId="5" xfId="0" applyFont="1" applyFill="1" applyBorder="1" applyAlignment="1">
      <alignment vertical="center" wrapText="1"/>
    </xf>
    <xf numFmtId="0" fontId="37" fillId="4" borderId="5" xfId="0" applyFont="1" applyFill="1" applyBorder="1" applyAlignment="1" applyProtection="1">
      <alignment horizontal="left" vertical="center" wrapText="1"/>
      <protection locked="0"/>
    </xf>
    <xf numFmtId="0" fontId="31" fillId="4" borderId="1" xfId="1" applyFont="1" applyFill="1" applyBorder="1" applyAlignment="1">
      <alignment vertical="top"/>
    </xf>
    <xf numFmtId="0" fontId="31" fillId="4" borderId="16" xfId="1" applyFont="1" applyFill="1" applyBorder="1" applyAlignment="1">
      <alignment vertical="top"/>
    </xf>
    <xf numFmtId="0" fontId="27" fillId="4" borderId="4" xfId="0" applyFont="1" applyFill="1" applyBorder="1" applyAlignment="1"/>
    <xf numFmtId="0" fontId="27" fillId="4" borderId="2" xfId="0" applyFont="1" applyFill="1" applyBorder="1" applyAlignment="1"/>
    <xf numFmtId="0" fontId="27" fillId="4" borderId="3" xfId="0" applyFont="1" applyFill="1" applyBorder="1" applyAlignment="1"/>
    <xf numFmtId="0" fontId="27" fillId="6" borderId="19" xfId="2" applyFont="1" applyFill="1" applyBorder="1" applyAlignment="1">
      <alignment horizontal="left" vertical="top"/>
    </xf>
    <xf numFmtId="0" fontId="27" fillId="6" borderId="7" xfId="2" applyFont="1" applyFill="1" applyBorder="1" applyAlignment="1">
      <alignment horizontal="left" vertical="top"/>
    </xf>
    <xf numFmtId="0" fontId="27" fillId="6" borderId="20" xfId="2" applyFont="1" applyFill="1" applyBorder="1" applyAlignment="1">
      <alignment horizontal="left" vertical="top"/>
    </xf>
    <xf numFmtId="0" fontId="27" fillId="6" borderId="16" xfId="2" applyFont="1" applyFill="1" applyBorder="1" applyAlignment="1">
      <alignment horizontal="left" vertical="top"/>
    </xf>
    <xf numFmtId="49" fontId="33" fillId="4" borderId="2" xfId="1" applyNumberFormat="1" applyFont="1" applyFill="1" applyBorder="1" applyAlignment="1" applyProtection="1">
      <alignment horizontal="left" vertical="top"/>
      <protection locked="0"/>
    </xf>
    <xf numFmtId="49" fontId="33" fillId="4" borderId="6" xfId="0" applyNumberFormat="1" applyFont="1" applyFill="1" applyBorder="1" applyAlignment="1">
      <alignment horizontal="left" vertical="top" wrapText="1"/>
    </xf>
    <xf numFmtId="49" fontId="33" fillId="4" borderId="7" xfId="0" applyNumberFormat="1" applyFont="1" applyFill="1" applyBorder="1" applyAlignment="1">
      <alignment horizontal="left" vertical="top" wrapText="1"/>
    </xf>
    <xf numFmtId="49" fontId="33" fillId="4" borderId="14" xfId="0" applyNumberFormat="1" applyFont="1" applyFill="1" applyBorder="1" applyAlignment="1">
      <alignment horizontal="left" vertical="top" wrapText="1"/>
    </xf>
    <xf numFmtId="49" fontId="33" fillId="4" borderId="1" xfId="0" applyNumberFormat="1" applyFont="1" applyFill="1" applyBorder="1" applyAlignment="1">
      <alignment horizontal="left" vertical="top" wrapText="1"/>
    </xf>
    <xf numFmtId="49" fontId="33" fillId="4" borderId="16" xfId="0" applyNumberFormat="1" applyFont="1" applyFill="1" applyBorder="1" applyAlignment="1">
      <alignment horizontal="left" vertical="top" wrapText="1"/>
    </xf>
    <xf numFmtId="49" fontId="33" fillId="4" borderId="8" xfId="0" applyNumberFormat="1" applyFont="1" applyFill="1" applyBorder="1" applyAlignment="1">
      <alignment horizontal="left" vertical="top" wrapText="1"/>
    </xf>
    <xf numFmtId="0" fontId="31" fillId="4" borderId="9" xfId="1" applyFont="1" applyFill="1" applyBorder="1" applyAlignment="1">
      <alignment horizontal="center" vertical="center" wrapText="1"/>
    </xf>
    <xf numFmtId="0" fontId="31" fillId="4" borderId="12" xfId="1" applyFont="1" applyFill="1" applyBorder="1" applyAlignment="1">
      <alignment horizontal="center" vertical="center" wrapText="1"/>
    </xf>
    <xf numFmtId="0" fontId="31" fillId="4" borderId="10" xfId="1" applyFont="1" applyFill="1" applyBorder="1" applyAlignment="1">
      <alignment horizontal="center" vertical="center" wrapText="1"/>
    </xf>
    <xf numFmtId="0" fontId="31" fillId="4" borderId="9" xfId="1" applyFont="1" applyFill="1" applyBorder="1" applyAlignment="1">
      <alignment horizontal="center" vertical="center"/>
    </xf>
    <xf numFmtId="0" fontId="31" fillId="4" borderId="12" xfId="1" applyFont="1" applyFill="1" applyBorder="1" applyAlignment="1">
      <alignment horizontal="center" vertical="center"/>
    </xf>
    <xf numFmtId="0" fontId="31" fillId="4" borderId="10" xfId="1" applyFont="1" applyFill="1" applyBorder="1" applyAlignment="1">
      <alignment horizontal="center" vertical="center"/>
    </xf>
    <xf numFmtId="14" fontId="27" fillId="4" borderId="6" xfId="1" applyNumberFormat="1" applyFont="1" applyFill="1" applyBorder="1" applyAlignment="1">
      <alignment horizontal="center" vertical="top"/>
    </xf>
    <xf numFmtId="14" fontId="27" fillId="4" borderId="14" xfId="1" applyNumberFormat="1" applyFont="1" applyFill="1" applyBorder="1" applyAlignment="1">
      <alignment horizontal="center" vertical="top"/>
    </xf>
    <xf numFmtId="14" fontId="27" fillId="4" borderId="1" xfId="1" applyNumberFormat="1" applyFont="1" applyFill="1" applyBorder="1" applyAlignment="1">
      <alignment horizontal="center" vertical="top"/>
    </xf>
    <xf numFmtId="14" fontId="27" fillId="4" borderId="8" xfId="1" applyNumberFormat="1" applyFont="1" applyFill="1" applyBorder="1" applyAlignment="1">
      <alignment horizontal="center" vertical="top"/>
    </xf>
    <xf numFmtId="0" fontId="27" fillId="4" borderId="4" xfId="1" applyFont="1" applyFill="1" applyBorder="1" applyAlignment="1">
      <alignment horizontal="center" vertical="top"/>
    </xf>
    <xf numFmtId="0" fontId="27" fillId="4" borderId="2" xfId="1" applyFont="1" applyFill="1" applyBorder="1" applyAlignment="1">
      <alignment horizontal="center" vertical="top"/>
    </xf>
    <xf numFmtId="0" fontId="27" fillId="4" borderId="3" xfId="1" applyFont="1" applyFill="1" applyBorder="1" applyAlignment="1">
      <alignment horizontal="center" vertical="top"/>
    </xf>
    <xf numFmtId="0" fontId="27" fillId="4" borderId="9" xfId="1" applyFont="1" applyFill="1" applyBorder="1" applyAlignment="1">
      <alignment horizontal="center" vertical="top"/>
    </xf>
    <xf numFmtId="0" fontId="27" fillId="4" borderId="10" xfId="1" applyFont="1" applyFill="1" applyBorder="1" applyAlignment="1">
      <alignment horizontal="center" vertical="top"/>
    </xf>
    <xf numFmtId="0" fontId="27" fillId="4" borderId="9" xfId="1" applyFont="1" applyFill="1" applyBorder="1" applyAlignment="1">
      <alignment horizontal="center" vertical="top" wrapText="1"/>
    </xf>
    <xf numFmtId="0" fontId="27" fillId="4" borderId="12" xfId="1" applyFont="1" applyFill="1" applyBorder="1" applyAlignment="1">
      <alignment horizontal="center" vertical="top" wrapText="1"/>
    </xf>
    <xf numFmtId="0" fontId="27" fillId="4" borderId="10" xfId="1" applyFont="1" applyFill="1" applyBorder="1" applyAlignment="1">
      <alignment horizontal="center" vertical="top" wrapText="1"/>
    </xf>
    <xf numFmtId="0" fontId="27" fillId="4" borderId="4" xfId="3" applyNumberFormat="1" applyFont="1" applyFill="1" applyBorder="1" applyAlignment="1">
      <alignment horizontal="center" vertical="top"/>
    </xf>
    <xf numFmtId="0" fontId="27" fillId="4" borderId="3" xfId="3" applyNumberFormat="1" applyFont="1" applyFill="1" applyBorder="1" applyAlignment="1">
      <alignment horizontal="center" vertical="top"/>
    </xf>
    <xf numFmtId="0" fontId="27" fillId="4" borderId="2" xfId="3" applyNumberFormat="1" applyFont="1" applyFill="1" applyBorder="1" applyAlignment="1">
      <alignment horizontal="center" vertical="top"/>
    </xf>
    <xf numFmtId="0" fontId="27" fillId="5" borderId="21" xfId="2" applyFont="1" applyFill="1" applyBorder="1" applyAlignment="1">
      <alignment horizontal="left" vertical="top"/>
    </xf>
    <xf numFmtId="0" fontId="27" fillId="5" borderId="22" xfId="2" applyFont="1" applyFill="1" applyBorder="1" applyAlignment="1">
      <alignment horizontal="left" vertical="top"/>
    </xf>
    <xf numFmtId="0" fontId="27" fillId="5" borderId="23" xfId="2" applyFont="1" applyFill="1" applyBorder="1" applyAlignment="1">
      <alignment horizontal="left" vertical="top"/>
    </xf>
    <xf numFmtId="14" fontId="27" fillId="4" borderId="9" xfId="1" applyNumberFormat="1" applyFont="1" applyFill="1" applyBorder="1" applyAlignment="1">
      <alignment horizontal="center" vertical="top"/>
    </xf>
    <xf numFmtId="14" fontId="27" fillId="4" borderId="10" xfId="1" applyNumberFormat="1" applyFont="1" applyFill="1" applyBorder="1" applyAlignment="1">
      <alignment horizontal="center" vertical="top"/>
    </xf>
    <xf numFmtId="0" fontId="27" fillId="5" borderId="4" xfId="2" applyFont="1" applyFill="1" applyBorder="1" applyAlignment="1">
      <alignment horizontal="center" vertical="top"/>
    </xf>
    <xf numFmtId="0" fontId="27" fillId="5" borderId="3" xfId="2" applyFont="1" applyFill="1" applyBorder="1" applyAlignment="1">
      <alignment horizontal="center" vertical="top"/>
    </xf>
    <xf numFmtId="0" fontId="27" fillId="4" borderId="4" xfId="2" applyFont="1" applyFill="1" applyBorder="1" applyAlignment="1">
      <alignment horizontal="center" vertical="top"/>
    </xf>
    <xf numFmtId="0" fontId="27" fillId="4" borderId="3" xfId="2" applyFont="1" applyFill="1" applyBorder="1" applyAlignment="1">
      <alignment horizontal="center" vertical="top"/>
    </xf>
    <xf numFmtId="0" fontId="27" fillId="7" borderId="4" xfId="2" applyFont="1" applyFill="1" applyBorder="1" applyAlignment="1">
      <alignment horizontal="center" vertical="top"/>
    </xf>
    <xf numFmtId="0" fontId="27" fillId="7" borderId="3" xfId="2" applyFont="1" applyFill="1" applyBorder="1" applyAlignment="1">
      <alignment horizontal="center" vertical="top"/>
    </xf>
    <xf numFmtId="0" fontId="27" fillId="8" borderId="4" xfId="2" applyFont="1" applyFill="1" applyBorder="1" applyAlignment="1">
      <alignment horizontal="center" vertical="top"/>
    </xf>
    <xf numFmtId="0" fontId="27" fillId="8" borderId="3" xfId="2" applyFont="1" applyFill="1" applyBorder="1" applyAlignment="1">
      <alignment horizontal="center" vertical="top"/>
    </xf>
    <xf numFmtId="0" fontId="27" fillId="9" borderId="4" xfId="2" applyFont="1" applyFill="1" applyBorder="1" applyAlignment="1">
      <alignment horizontal="center" vertical="top"/>
    </xf>
    <xf numFmtId="0" fontId="27" fillId="9" borderId="3" xfId="2" applyFont="1" applyFill="1" applyBorder="1" applyAlignment="1">
      <alignment horizontal="center" vertical="top"/>
    </xf>
    <xf numFmtId="0" fontId="27" fillId="10" borderId="4" xfId="2" applyFont="1" applyFill="1" applyBorder="1" applyAlignment="1">
      <alignment horizontal="center" vertical="top"/>
    </xf>
    <xf numFmtId="0" fontId="27" fillId="10" borderId="3" xfId="2" applyFont="1" applyFill="1" applyBorder="1" applyAlignment="1">
      <alignment horizontal="center" vertical="top"/>
    </xf>
    <xf numFmtId="0" fontId="27" fillId="11" borderId="4" xfId="2" applyFont="1" applyFill="1" applyBorder="1" applyAlignment="1">
      <alignment horizontal="center" vertical="top"/>
    </xf>
    <xf numFmtId="0" fontId="27" fillId="11" borderId="3" xfId="2" applyFont="1" applyFill="1" applyBorder="1" applyAlignment="1">
      <alignment horizontal="center" vertical="top"/>
    </xf>
    <xf numFmtId="0" fontId="27" fillId="7" borderId="4" xfId="2" applyFont="1" applyFill="1" applyBorder="1" applyAlignment="1">
      <alignment horizontal="left" vertical="top" wrapText="1"/>
    </xf>
    <xf numFmtId="0" fontId="27" fillId="7" borderId="3" xfId="2" applyFont="1" applyFill="1" applyBorder="1" applyAlignment="1">
      <alignment horizontal="left" vertical="top" wrapText="1"/>
    </xf>
    <xf numFmtId="0" fontId="27" fillId="8" borderId="4" xfId="2" applyFont="1" applyFill="1" applyBorder="1" applyAlignment="1">
      <alignment horizontal="left" vertical="top"/>
    </xf>
    <xf numFmtId="0" fontId="27" fillId="8" borderId="3" xfId="2" applyFont="1" applyFill="1" applyBorder="1" applyAlignment="1">
      <alignment horizontal="left" vertical="top"/>
    </xf>
    <xf numFmtId="0" fontId="27" fillId="9" borderId="4" xfId="2" applyFont="1" applyFill="1" applyBorder="1" applyAlignment="1">
      <alignment horizontal="left" vertical="top" wrapText="1"/>
    </xf>
    <xf numFmtId="0" fontId="27" fillId="9" borderId="3" xfId="2" applyFont="1" applyFill="1" applyBorder="1" applyAlignment="1">
      <alignment horizontal="left" vertical="top" wrapText="1"/>
    </xf>
    <xf numFmtId="0" fontId="27" fillId="10" borderId="4" xfId="2" applyFont="1" applyFill="1" applyBorder="1" applyAlignment="1">
      <alignment horizontal="left" vertical="top"/>
    </xf>
    <xf numFmtId="0" fontId="27" fillId="10" borderId="3" xfId="2" applyFont="1" applyFill="1" applyBorder="1" applyAlignment="1">
      <alignment horizontal="left" vertical="top"/>
    </xf>
    <xf numFmtId="0" fontId="27" fillId="11" borderId="4" xfId="2" applyFont="1" applyFill="1" applyBorder="1" applyAlignment="1">
      <alignment horizontal="left" vertical="top"/>
    </xf>
    <xf numFmtId="0" fontId="27" fillId="11" borderId="3" xfId="2" applyFont="1" applyFill="1" applyBorder="1" applyAlignment="1">
      <alignment horizontal="left" vertical="top"/>
    </xf>
    <xf numFmtId="0" fontId="27" fillId="4" borderId="4" xfId="2" applyFont="1" applyFill="1" applyBorder="1" applyAlignment="1">
      <alignment horizontal="left" vertical="top" wrapText="1"/>
    </xf>
    <xf numFmtId="0" fontId="27" fillId="4" borderId="3" xfId="2" applyFont="1" applyFill="1" applyBorder="1" applyAlignment="1">
      <alignment horizontal="left" vertical="top" wrapText="1"/>
    </xf>
    <xf numFmtId="0" fontId="25" fillId="12" borderId="4" xfId="0" applyFont="1" applyFill="1" applyBorder="1" applyAlignment="1">
      <alignment horizontal="center" vertical="top"/>
    </xf>
    <xf numFmtId="0" fontId="25" fillId="12" borderId="2" xfId="0" applyFont="1" applyFill="1" applyBorder="1" applyAlignment="1">
      <alignment horizontal="center" vertical="top"/>
    </xf>
    <xf numFmtId="0" fontId="25" fillId="12" borderId="3" xfId="0" applyFont="1" applyFill="1" applyBorder="1" applyAlignment="1">
      <alignment horizontal="center" vertical="top"/>
    </xf>
    <xf numFmtId="0" fontId="34" fillId="13" borderId="4" xfId="0" applyFont="1" applyFill="1" applyBorder="1" applyAlignment="1">
      <alignment horizontal="center" vertical="top"/>
    </xf>
    <xf numFmtId="0" fontId="34" fillId="13" borderId="2" xfId="0" applyFont="1" applyFill="1" applyBorder="1" applyAlignment="1">
      <alignment horizontal="center" vertical="top"/>
    </xf>
    <xf numFmtId="0" fontId="15" fillId="20" borderId="9" xfId="0" applyFont="1" applyFill="1" applyBorder="1" applyAlignment="1">
      <alignment wrapText="1"/>
    </xf>
    <xf numFmtId="0" fontId="15" fillId="20" borderId="10" xfId="0" applyFont="1" applyFill="1" applyBorder="1" applyAlignment="1">
      <alignment wrapText="1"/>
    </xf>
    <xf numFmtId="0" fontId="10" fillId="20" borderId="2" xfId="0" applyFont="1" applyFill="1" applyBorder="1" applyAlignment="1">
      <alignment wrapText="1"/>
    </xf>
    <xf numFmtId="0" fontId="10" fillId="20" borderId="3" xfId="0" applyFont="1" applyFill="1" applyBorder="1" applyAlignment="1">
      <alignment wrapText="1"/>
    </xf>
    <xf numFmtId="0" fontId="3" fillId="4" borderId="4" xfId="11" applyFont="1" applyFill="1" applyBorder="1" applyAlignment="1">
      <alignment vertical="center" wrapText="1"/>
    </xf>
    <xf numFmtId="0" fontId="2" fillId="4" borderId="2" xfId="11" applyFill="1" applyBorder="1" applyAlignment="1"/>
    <xf numFmtId="0" fontId="2" fillId="4" borderId="3" xfId="11" applyFill="1" applyBorder="1" applyAlignment="1"/>
    <xf numFmtId="49" fontId="19" fillId="4" borderId="4" xfId="11" applyNumberFormat="1" applyFont="1" applyFill="1" applyBorder="1" applyAlignment="1">
      <alignment horizontal="left" vertical="top" wrapText="1"/>
    </xf>
    <xf numFmtId="49" fontId="19" fillId="4" borderId="2" xfId="11" applyNumberFormat="1" applyFont="1" applyFill="1" applyBorder="1" applyAlignment="1">
      <alignment horizontal="left" vertical="top" wrapText="1"/>
    </xf>
    <xf numFmtId="49" fontId="19" fillId="4" borderId="3" xfId="11" applyNumberFormat="1" applyFont="1" applyFill="1" applyBorder="1" applyAlignment="1">
      <alignment horizontal="left" vertical="top" wrapText="1"/>
    </xf>
    <xf numFmtId="0" fontId="3" fillId="4" borderId="5" xfId="11" applyFont="1" applyFill="1" applyBorder="1" applyAlignment="1">
      <alignment horizontal="center" vertical="center" wrapText="1"/>
    </xf>
    <xf numFmtId="0" fontId="22" fillId="4" borderId="5" xfId="11" applyFont="1" applyFill="1" applyBorder="1" applyAlignment="1">
      <alignment horizontal="center"/>
    </xf>
    <xf numFmtId="0" fontId="2" fillId="0" borderId="5" xfId="11" applyBorder="1" applyAlignment="1"/>
    <xf numFmtId="0" fontId="22" fillId="4" borderId="5" xfId="11" applyFont="1" applyFill="1" applyBorder="1" applyAlignment="1"/>
    <xf numFmtId="0" fontId="20" fillId="16" borderId="5" xfId="11" applyFont="1" applyFill="1" applyBorder="1" applyAlignment="1">
      <alignment horizontal="center" vertical="center" wrapText="1"/>
    </xf>
    <xf numFmtId="0" fontId="2" fillId="0" borderId="5" xfId="11" applyBorder="1" applyAlignment="1">
      <alignment vertical="center" wrapText="1"/>
    </xf>
    <xf numFmtId="0" fontId="2" fillId="0" borderId="5" xfId="11" applyBorder="1" applyAlignment="1">
      <alignment horizontal="center" vertical="center" wrapText="1"/>
    </xf>
    <xf numFmtId="9" fontId="20" fillId="4" borderId="4" xfId="4" applyFont="1" applyFill="1" applyBorder="1" applyAlignment="1">
      <alignment horizontal="center" vertical="center" wrapText="1"/>
    </xf>
    <xf numFmtId="9" fontId="0" fillId="4" borderId="2" xfId="4" applyFont="1" applyFill="1" applyBorder="1" applyAlignment="1">
      <alignment horizontal="center" vertical="center" wrapText="1"/>
    </xf>
    <xf numFmtId="9" fontId="0" fillId="4" borderId="3" xfId="4" applyFont="1" applyFill="1" applyBorder="1" applyAlignment="1">
      <alignment horizontal="center" vertical="center" wrapText="1"/>
    </xf>
    <xf numFmtId="9" fontId="20" fillId="4" borderId="4" xfId="4" quotePrefix="1" applyFont="1" applyFill="1" applyBorder="1" applyAlignment="1">
      <alignment horizontal="center" vertical="center" wrapText="1"/>
    </xf>
    <xf numFmtId="0" fontId="3" fillId="4" borderId="5" xfId="1" applyFont="1" applyFill="1" applyBorder="1" applyAlignment="1">
      <alignment vertical="center" wrapText="1"/>
    </xf>
    <xf numFmtId="0" fontId="2" fillId="4" borderId="5" xfId="1" applyFill="1" applyBorder="1" applyAlignment="1"/>
    <xf numFmtId="0" fontId="2" fillId="0" borderId="5" xfId="1" applyBorder="1" applyAlignment="1"/>
    <xf numFmtId="49" fontId="19" fillId="4" borderId="4" xfId="1" applyNumberFormat="1" applyFont="1" applyFill="1" applyBorder="1" applyAlignment="1">
      <alignment horizontal="left" vertical="top" wrapText="1"/>
    </xf>
    <xf numFmtId="49" fontId="19" fillId="4" borderId="2" xfId="1" applyNumberFormat="1" applyFont="1" applyFill="1" applyBorder="1" applyAlignment="1">
      <alignment horizontal="left" vertical="top" wrapText="1"/>
    </xf>
    <xf numFmtId="0" fontId="2" fillId="0" borderId="3" xfId="1" applyBorder="1" applyAlignment="1"/>
    <xf numFmtId="0" fontId="22" fillId="4" borderId="12" xfId="1" applyFont="1" applyFill="1" applyBorder="1" applyAlignment="1">
      <alignment horizontal="center" vertical="center" wrapText="1"/>
    </xf>
    <xf numFmtId="0" fontId="2" fillId="0" borderId="12" xfId="1" applyFont="1" applyBorder="1" applyAlignment="1">
      <alignment vertical="center"/>
    </xf>
    <xf numFmtId="0" fontId="2" fillId="0" borderId="10" xfId="1" applyFont="1" applyBorder="1" applyAlignment="1">
      <alignment vertical="center"/>
    </xf>
    <xf numFmtId="0" fontId="22" fillId="16" borderId="5" xfId="1" applyFont="1" applyFill="1" applyBorder="1" applyAlignment="1">
      <alignment horizontal="left" vertical="center" wrapText="1" shrinkToFit="1"/>
    </xf>
  </cellXfs>
  <cellStyles count="19">
    <cellStyle name="Čárka 2" xfId="14" xr:uid="{00000000-0005-0000-0000-000001000000}"/>
    <cellStyle name="Čárka 3" xfId="13" xr:uid="{00000000-0005-0000-0000-00003D000000}"/>
    <cellStyle name="Hyperlink" xfId="7" xr:uid="{00000000-000B-0000-0000-000008000000}"/>
    <cellStyle name="Hypertextový odkaz 2" xfId="12" xr:uid="{42FF0112-6ACB-455D-8E6C-C81E363EA871}"/>
    <cellStyle name="Měna 2" xfId="6" xr:uid="{00000000-0005-0000-0000-000000000000}"/>
    <cellStyle name="Neutrální 2" xfId="3" xr:uid="{00000000-0005-0000-0000-000001000000}"/>
    <cellStyle name="Neutrální 2 2" xfId="15" xr:uid="{00000000-0005-0000-0000-000002000000}"/>
    <cellStyle name="Normal 2" xfId="8" xr:uid="{22F14BBC-21CC-4276-9932-87439F2E03A6}"/>
    <cellStyle name="Normální" xfId="0" builtinId="0"/>
    <cellStyle name="Normální 2" xfId="1" xr:uid="{00000000-0005-0000-0000-000003000000}"/>
    <cellStyle name="Normální 2 2" xfId="9" xr:uid="{0A6CE9A8-3823-4888-98C8-80688BE7910D}"/>
    <cellStyle name="Normální 2 2 2" xfId="10" xr:uid="{1D461FD1-82D2-4E39-9E51-655E12EA0F1C}"/>
    <cellStyle name="Normální 3" xfId="11" xr:uid="{44943060-8214-451B-AA03-A3E8C2135B67}"/>
    <cellStyle name="Normální 3 2" xfId="2" xr:uid="{00000000-0005-0000-0000-000004000000}"/>
    <cellStyle name="Procenta" xfId="16" builtinId="5"/>
    <cellStyle name="Procenta 2" xfId="4" xr:uid="{00000000-0005-0000-0000-000005000000}"/>
    <cellStyle name="Správně 2" xfId="5" xr:uid="{00000000-0005-0000-0000-000006000000}"/>
    <cellStyle name="Zvýraznění 1 2" xfId="17" xr:uid="{268BAC58-AE1A-45C9-BD7B-210D7A1EE089}"/>
    <cellStyle name="Zvýraznění 2 2" xfId="18" xr:uid="{116663B3-725E-4A05-8878-75A22220A6D9}"/>
  </cellStyles>
  <dxfs count="0"/>
  <tableStyles count="0" defaultTableStyle="TableStyleMedium2" defaultPivotStyle="PivotStyleLight16"/>
  <colors>
    <mruColors>
      <color rgb="FF006100"/>
      <color rgb="FFC6EF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s://ec.europa.eu/eurostat/statistics-explained/index.php?title=Glossary:Classification_of_the_functions_of_government_(COFOG)"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1CA4A-91D2-4F3C-A7FA-8CEAC5CB95B3}">
  <sheetPr>
    <tabColor rgb="FFF4B084"/>
  </sheetPr>
  <dimension ref="A1:C31"/>
  <sheetViews>
    <sheetView workbookViewId="0">
      <pane ySplit="1" topLeftCell="A2" activePane="bottomLeft" state="frozen"/>
      <selection pane="bottomLeft" activeCell="D24" sqref="D24"/>
    </sheetView>
  </sheetViews>
  <sheetFormatPr defaultColWidth="8.85546875" defaultRowHeight="15" x14ac:dyDescent="0.25"/>
  <cols>
    <col min="1" max="1" width="15.42578125" customWidth="1"/>
    <col min="2" max="2" width="172" bestFit="1" customWidth="1"/>
  </cols>
  <sheetData>
    <row r="1" spans="1:3" ht="31.5" x14ac:dyDescent="0.25">
      <c r="A1" s="99" t="s">
        <v>0</v>
      </c>
      <c r="B1" s="99" t="s">
        <v>1</v>
      </c>
      <c r="C1" s="94"/>
    </row>
    <row r="2" spans="1:3" x14ac:dyDescent="0.25">
      <c r="A2" s="95">
        <v>1</v>
      </c>
      <c r="B2" s="96" t="s">
        <v>2</v>
      </c>
      <c r="C2" s="97"/>
    </row>
    <row r="3" spans="1:3" x14ac:dyDescent="0.25">
      <c r="A3" s="95">
        <v>2</v>
      </c>
      <c r="B3" s="96" t="s">
        <v>3</v>
      </c>
      <c r="C3" s="97"/>
    </row>
    <row r="4" spans="1:3" x14ac:dyDescent="0.25">
      <c r="A4" s="95">
        <v>3</v>
      </c>
      <c r="B4" s="96" t="s">
        <v>4</v>
      </c>
      <c r="C4" s="97"/>
    </row>
    <row r="5" spans="1:3" x14ac:dyDescent="0.25">
      <c r="A5" s="95">
        <v>4</v>
      </c>
      <c r="B5" s="96" t="s">
        <v>5</v>
      </c>
      <c r="C5" s="97"/>
    </row>
    <row r="6" spans="1:3" x14ac:dyDescent="0.25">
      <c r="A6" s="95">
        <v>5</v>
      </c>
      <c r="B6" s="96" t="s">
        <v>6</v>
      </c>
      <c r="C6" s="97"/>
    </row>
    <row r="7" spans="1:3" x14ac:dyDescent="0.25">
      <c r="A7" s="95">
        <v>6</v>
      </c>
      <c r="B7" s="96" t="s">
        <v>7</v>
      </c>
      <c r="C7" s="97"/>
    </row>
    <row r="8" spans="1:3" x14ac:dyDescent="0.25">
      <c r="A8" s="95">
        <v>7</v>
      </c>
      <c r="B8" s="96" t="s">
        <v>8</v>
      </c>
      <c r="C8" s="97"/>
    </row>
    <row r="9" spans="1:3" x14ac:dyDescent="0.25">
      <c r="A9" s="95">
        <v>8</v>
      </c>
      <c r="B9" s="96" t="s">
        <v>9</v>
      </c>
      <c r="C9" s="97"/>
    </row>
    <row r="10" spans="1:3" x14ac:dyDescent="0.25">
      <c r="A10" s="95">
        <v>9</v>
      </c>
      <c r="B10" s="96" t="s">
        <v>10</v>
      </c>
      <c r="C10" s="97"/>
    </row>
    <row r="11" spans="1:3" x14ac:dyDescent="0.25">
      <c r="A11" s="95">
        <v>10</v>
      </c>
      <c r="B11" s="96" t="s">
        <v>11</v>
      </c>
      <c r="C11" s="97"/>
    </row>
    <row r="12" spans="1:3" x14ac:dyDescent="0.25">
      <c r="A12" s="95">
        <v>11</v>
      </c>
      <c r="B12" s="96" t="s">
        <v>12</v>
      </c>
      <c r="C12" s="97"/>
    </row>
    <row r="13" spans="1:3" x14ac:dyDescent="0.25">
      <c r="A13" s="95">
        <v>12</v>
      </c>
      <c r="B13" s="96" t="s">
        <v>13</v>
      </c>
      <c r="C13" s="97"/>
    </row>
    <row r="14" spans="1:3" x14ac:dyDescent="0.25">
      <c r="A14" s="95">
        <v>13</v>
      </c>
      <c r="B14" s="96" t="s">
        <v>14</v>
      </c>
      <c r="C14" s="97"/>
    </row>
    <row r="15" spans="1:3" x14ac:dyDescent="0.25">
      <c r="A15" s="95">
        <v>14</v>
      </c>
      <c r="B15" s="96" t="s">
        <v>15</v>
      </c>
      <c r="C15" s="97"/>
    </row>
    <row r="16" spans="1:3" x14ac:dyDescent="0.25">
      <c r="A16" s="95">
        <v>15</v>
      </c>
      <c r="B16" s="96" t="s">
        <v>16</v>
      </c>
      <c r="C16" s="97"/>
    </row>
    <row r="17" spans="1:3" x14ac:dyDescent="0.25">
      <c r="A17" s="95">
        <v>16</v>
      </c>
      <c r="B17" s="96" t="s">
        <v>17</v>
      </c>
      <c r="C17" s="97"/>
    </row>
    <row r="18" spans="1:3" x14ac:dyDescent="0.25">
      <c r="A18" s="95">
        <v>17</v>
      </c>
      <c r="B18" s="96" t="s">
        <v>18</v>
      </c>
      <c r="C18" s="97"/>
    </row>
    <row r="19" spans="1:3" x14ac:dyDescent="0.25">
      <c r="A19" s="95">
        <v>18</v>
      </c>
      <c r="B19" s="96" t="s">
        <v>19</v>
      </c>
      <c r="C19" s="97"/>
    </row>
    <row r="20" spans="1:3" x14ac:dyDescent="0.25">
      <c r="A20" s="95">
        <v>19</v>
      </c>
      <c r="B20" s="96" t="s">
        <v>20</v>
      </c>
      <c r="C20" s="97"/>
    </row>
    <row r="21" spans="1:3" x14ac:dyDescent="0.25">
      <c r="A21" s="95">
        <v>20</v>
      </c>
      <c r="B21" s="96" t="s">
        <v>21</v>
      </c>
      <c r="C21" s="97"/>
    </row>
    <row r="22" spans="1:3" x14ac:dyDescent="0.25">
      <c r="A22" s="95">
        <v>21</v>
      </c>
      <c r="B22" s="96" t="s">
        <v>22</v>
      </c>
      <c r="C22" s="97"/>
    </row>
    <row r="23" spans="1:3" x14ac:dyDescent="0.25">
      <c r="A23" s="95">
        <v>22</v>
      </c>
      <c r="B23" s="96" t="s">
        <v>23</v>
      </c>
      <c r="C23" s="97"/>
    </row>
    <row r="24" spans="1:3" x14ac:dyDescent="0.25">
      <c r="A24" s="95">
        <v>23</v>
      </c>
      <c r="B24" s="96" t="s">
        <v>24</v>
      </c>
      <c r="C24" s="97"/>
    </row>
    <row r="25" spans="1:3" x14ac:dyDescent="0.25">
      <c r="A25" s="95">
        <v>24</v>
      </c>
      <c r="B25" s="96" t="s">
        <v>25</v>
      </c>
      <c r="C25" s="97"/>
    </row>
    <row r="26" spans="1:3" x14ac:dyDescent="0.25">
      <c r="A26" s="95">
        <v>25</v>
      </c>
      <c r="B26" s="96" t="s">
        <v>26</v>
      </c>
      <c r="C26" s="97"/>
    </row>
    <row r="27" spans="1:3" x14ac:dyDescent="0.25">
      <c r="A27" s="95">
        <v>26</v>
      </c>
      <c r="B27" s="96" t="s">
        <v>27</v>
      </c>
      <c r="C27" s="97"/>
    </row>
    <row r="28" spans="1:3" x14ac:dyDescent="0.25">
      <c r="A28" s="98"/>
      <c r="B28" s="97"/>
      <c r="C28" s="97"/>
    </row>
    <row r="29" spans="1:3" x14ac:dyDescent="0.25">
      <c r="A29" s="223">
        <v>27</v>
      </c>
      <c r="B29" s="210" t="s">
        <v>28</v>
      </c>
      <c r="C29" s="97"/>
    </row>
    <row r="30" spans="1:3" x14ac:dyDescent="0.25">
      <c r="A30" s="98"/>
      <c r="B30" s="97"/>
      <c r="C30" s="97"/>
    </row>
    <row r="31" spans="1:3" x14ac:dyDescent="0.25">
      <c r="A31" s="98"/>
      <c r="B31" s="97"/>
      <c r="C31" s="9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3EC7-7C49-4EB9-ADC2-66FDE610F47A}">
  <sheetPr>
    <tabColor rgb="FFF4B084"/>
  </sheetPr>
  <dimension ref="A1:E168"/>
  <sheetViews>
    <sheetView zoomScale="70" zoomScaleNormal="70" workbookViewId="0">
      <pane ySplit="2" topLeftCell="A129" activePane="bottomLeft" state="frozen"/>
      <selection pane="bottomLeft" activeCell="F32" sqref="F32"/>
    </sheetView>
  </sheetViews>
  <sheetFormatPr defaultColWidth="8.85546875" defaultRowHeight="15" x14ac:dyDescent="0.25"/>
  <cols>
    <col min="1" max="1" width="14" customWidth="1"/>
    <col min="2" max="2" width="25.28515625" customWidth="1"/>
    <col min="3" max="3" width="12.42578125" customWidth="1"/>
    <col min="4" max="4" width="162.7109375" customWidth="1"/>
    <col min="5" max="5" width="13.140625" customWidth="1"/>
  </cols>
  <sheetData>
    <row r="1" spans="1:5" x14ac:dyDescent="0.25">
      <c r="A1" s="231" t="s">
        <v>0</v>
      </c>
      <c r="B1" s="231" t="s">
        <v>29</v>
      </c>
      <c r="C1" s="231" t="s">
        <v>30</v>
      </c>
      <c r="D1" s="231" t="s">
        <v>31</v>
      </c>
      <c r="E1" s="231" t="s">
        <v>32</v>
      </c>
    </row>
    <row r="2" spans="1:5" x14ac:dyDescent="0.25">
      <c r="A2" s="232"/>
      <c r="B2" s="232"/>
      <c r="C2" s="232"/>
      <c r="D2" s="232"/>
      <c r="E2" s="232"/>
    </row>
    <row r="3" spans="1:5" x14ac:dyDescent="0.25">
      <c r="A3" s="84">
        <v>1</v>
      </c>
      <c r="B3" s="1" t="s">
        <v>33</v>
      </c>
      <c r="C3" s="17" t="s">
        <v>34</v>
      </c>
      <c r="D3" s="17" t="s">
        <v>35</v>
      </c>
      <c r="E3" s="84" t="s">
        <v>36</v>
      </c>
    </row>
    <row r="4" spans="1:5" x14ac:dyDescent="0.25">
      <c r="A4" s="84">
        <v>2</v>
      </c>
      <c r="B4" s="1" t="s">
        <v>33</v>
      </c>
      <c r="C4" s="17" t="s">
        <v>34</v>
      </c>
      <c r="D4" s="17" t="s">
        <v>37</v>
      </c>
      <c r="E4" s="84" t="s">
        <v>36</v>
      </c>
    </row>
    <row r="5" spans="1:5" x14ac:dyDescent="0.25">
      <c r="A5" s="84">
        <v>3</v>
      </c>
      <c r="B5" s="1" t="s">
        <v>33</v>
      </c>
      <c r="C5" s="17" t="s">
        <v>38</v>
      </c>
      <c r="D5" s="17" t="s">
        <v>39</v>
      </c>
      <c r="E5" s="84" t="s">
        <v>36</v>
      </c>
    </row>
    <row r="6" spans="1:5" x14ac:dyDescent="0.25">
      <c r="A6" s="84">
        <v>4</v>
      </c>
      <c r="B6" s="1" t="s">
        <v>33</v>
      </c>
      <c r="C6" s="17" t="s">
        <v>38</v>
      </c>
      <c r="D6" s="17" t="s">
        <v>40</v>
      </c>
      <c r="E6" s="84" t="s">
        <v>36</v>
      </c>
    </row>
    <row r="7" spans="1:5" x14ac:dyDescent="0.25">
      <c r="A7" s="84">
        <v>5</v>
      </c>
      <c r="B7" s="1" t="s">
        <v>33</v>
      </c>
      <c r="C7" s="17" t="s">
        <v>34</v>
      </c>
      <c r="D7" s="17" t="s">
        <v>41</v>
      </c>
      <c r="E7" s="84" t="s">
        <v>36</v>
      </c>
    </row>
    <row r="8" spans="1:5" x14ac:dyDescent="0.25">
      <c r="A8" s="84">
        <v>6</v>
      </c>
      <c r="B8" s="1" t="s">
        <v>42</v>
      </c>
      <c r="C8" s="17" t="s">
        <v>34</v>
      </c>
      <c r="D8" s="17" t="s">
        <v>43</v>
      </c>
      <c r="E8" s="84" t="s">
        <v>36</v>
      </c>
    </row>
    <row r="9" spans="1:5" x14ac:dyDescent="0.25">
      <c r="A9" s="84">
        <v>7</v>
      </c>
      <c r="B9" s="1" t="s">
        <v>42</v>
      </c>
      <c r="C9" s="17" t="s">
        <v>34</v>
      </c>
      <c r="D9" s="17" t="s">
        <v>44</v>
      </c>
      <c r="E9" s="84" t="s">
        <v>36</v>
      </c>
    </row>
    <row r="10" spans="1:5" x14ac:dyDescent="0.25">
      <c r="A10" s="84">
        <v>8</v>
      </c>
      <c r="B10" s="1" t="s">
        <v>42</v>
      </c>
      <c r="C10" s="17" t="s">
        <v>34</v>
      </c>
      <c r="D10" s="17" t="s">
        <v>45</v>
      </c>
      <c r="E10" s="84" t="s">
        <v>36</v>
      </c>
    </row>
    <row r="11" spans="1:5" x14ac:dyDescent="0.25">
      <c r="A11" s="84">
        <v>9</v>
      </c>
      <c r="B11" s="1" t="s">
        <v>42</v>
      </c>
      <c r="C11" s="17" t="s">
        <v>38</v>
      </c>
      <c r="D11" s="17" t="s">
        <v>46</v>
      </c>
      <c r="E11" s="84" t="s">
        <v>36</v>
      </c>
    </row>
    <row r="12" spans="1:5" x14ac:dyDescent="0.25">
      <c r="A12" s="84">
        <v>10</v>
      </c>
      <c r="B12" s="1" t="s">
        <v>42</v>
      </c>
      <c r="C12" s="17" t="s">
        <v>38</v>
      </c>
      <c r="D12" s="17" t="s">
        <v>47</v>
      </c>
      <c r="E12" s="84" t="s">
        <v>36</v>
      </c>
    </row>
    <row r="13" spans="1:5" x14ac:dyDescent="0.25">
      <c r="A13" s="84">
        <v>11</v>
      </c>
      <c r="B13" s="1" t="s">
        <v>42</v>
      </c>
      <c r="C13" s="17" t="s">
        <v>34</v>
      </c>
      <c r="D13" s="17" t="s">
        <v>48</v>
      </c>
      <c r="E13" s="84" t="s">
        <v>36</v>
      </c>
    </row>
    <row r="14" spans="1:5" x14ac:dyDescent="0.25">
      <c r="A14" s="84">
        <v>12</v>
      </c>
      <c r="B14" s="1" t="s">
        <v>49</v>
      </c>
      <c r="C14" s="17" t="s">
        <v>38</v>
      </c>
      <c r="D14" s="17" t="s">
        <v>50</v>
      </c>
      <c r="E14" s="84" t="s">
        <v>36</v>
      </c>
    </row>
    <row r="15" spans="1:5" x14ac:dyDescent="0.25">
      <c r="A15" s="84">
        <v>13</v>
      </c>
      <c r="B15" s="1" t="s">
        <v>49</v>
      </c>
      <c r="C15" s="17" t="s">
        <v>38</v>
      </c>
      <c r="D15" s="17" t="s">
        <v>51</v>
      </c>
      <c r="E15" s="84" t="s">
        <v>36</v>
      </c>
    </row>
    <row r="16" spans="1:5" x14ac:dyDescent="0.25">
      <c r="A16" s="84">
        <v>14</v>
      </c>
      <c r="B16" s="1" t="s">
        <v>49</v>
      </c>
      <c r="C16" s="17" t="s">
        <v>34</v>
      </c>
      <c r="D16" s="17" t="s">
        <v>52</v>
      </c>
      <c r="E16" s="84" t="s">
        <v>36</v>
      </c>
    </row>
    <row r="17" spans="1:5" x14ac:dyDescent="0.25">
      <c r="A17" s="84">
        <v>15</v>
      </c>
      <c r="B17" s="1" t="s">
        <v>49</v>
      </c>
      <c r="C17" s="17" t="s">
        <v>34</v>
      </c>
      <c r="D17" s="17" t="s">
        <v>53</v>
      </c>
      <c r="E17" s="84" t="s">
        <v>36</v>
      </c>
    </row>
    <row r="18" spans="1:5" x14ac:dyDescent="0.25">
      <c r="A18" s="84">
        <v>16</v>
      </c>
      <c r="B18" s="1" t="s">
        <v>49</v>
      </c>
      <c r="C18" s="17" t="s">
        <v>34</v>
      </c>
      <c r="D18" s="17" t="s">
        <v>54</v>
      </c>
      <c r="E18" s="84" t="s">
        <v>36</v>
      </c>
    </row>
    <row r="19" spans="1:5" x14ac:dyDescent="0.25">
      <c r="A19" s="84">
        <v>17</v>
      </c>
      <c r="B19" s="1" t="s">
        <v>49</v>
      </c>
      <c r="C19" s="17" t="s">
        <v>34</v>
      </c>
      <c r="D19" s="17" t="s">
        <v>55</v>
      </c>
      <c r="E19" s="84" t="s">
        <v>36</v>
      </c>
    </row>
    <row r="20" spans="1:5" x14ac:dyDescent="0.25">
      <c r="A20" s="84">
        <v>18</v>
      </c>
      <c r="B20" s="1" t="s">
        <v>56</v>
      </c>
      <c r="C20" s="17" t="s">
        <v>38</v>
      </c>
      <c r="D20" s="17" t="s">
        <v>57</v>
      </c>
      <c r="E20" s="84" t="s">
        <v>36</v>
      </c>
    </row>
    <row r="21" spans="1:5" x14ac:dyDescent="0.25">
      <c r="A21" s="84">
        <v>19</v>
      </c>
      <c r="B21" s="1" t="s">
        <v>56</v>
      </c>
      <c r="C21" s="17" t="s">
        <v>34</v>
      </c>
      <c r="D21" s="17" t="s">
        <v>58</v>
      </c>
      <c r="E21" s="84" t="s">
        <v>36</v>
      </c>
    </row>
    <row r="22" spans="1:5" x14ac:dyDescent="0.25">
      <c r="A22" s="84">
        <v>20</v>
      </c>
      <c r="B22" s="1" t="s">
        <v>56</v>
      </c>
      <c r="C22" s="17" t="s">
        <v>34</v>
      </c>
      <c r="D22" s="17" t="s">
        <v>59</v>
      </c>
      <c r="E22" s="84" t="s">
        <v>36</v>
      </c>
    </row>
    <row r="23" spans="1:5" x14ac:dyDescent="0.25">
      <c r="A23" s="84">
        <v>21</v>
      </c>
      <c r="B23" s="1" t="s">
        <v>56</v>
      </c>
      <c r="C23" s="17" t="s">
        <v>34</v>
      </c>
      <c r="D23" s="17" t="s">
        <v>60</v>
      </c>
      <c r="E23" s="84" t="s">
        <v>36</v>
      </c>
    </row>
    <row r="24" spans="1:5" x14ac:dyDescent="0.25">
      <c r="A24" s="84">
        <v>22</v>
      </c>
      <c r="B24" s="1" t="s">
        <v>56</v>
      </c>
      <c r="C24" s="17" t="s">
        <v>34</v>
      </c>
      <c r="D24" s="17" t="s">
        <v>61</v>
      </c>
      <c r="E24" s="84" t="s">
        <v>36</v>
      </c>
    </row>
    <row r="25" spans="1:5" x14ac:dyDescent="0.25">
      <c r="A25" s="84">
        <v>23</v>
      </c>
      <c r="B25" s="1" t="s">
        <v>56</v>
      </c>
      <c r="C25" s="17" t="s">
        <v>34</v>
      </c>
      <c r="D25" s="17" t="s">
        <v>62</v>
      </c>
      <c r="E25" s="84" t="s">
        <v>36</v>
      </c>
    </row>
    <row r="26" spans="1:5" x14ac:dyDescent="0.25">
      <c r="A26" s="84">
        <v>24</v>
      </c>
      <c r="B26" s="1" t="s">
        <v>56</v>
      </c>
      <c r="C26" s="17" t="s">
        <v>34</v>
      </c>
      <c r="D26" s="17" t="s">
        <v>63</v>
      </c>
      <c r="E26" s="84" t="s">
        <v>36</v>
      </c>
    </row>
    <row r="27" spans="1:5" x14ac:dyDescent="0.25">
      <c r="A27" s="84">
        <v>25</v>
      </c>
      <c r="B27" s="1" t="s">
        <v>56</v>
      </c>
      <c r="C27" s="17" t="s">
        <v>38</v>
      </c>
      <c r="D27" s="17" t="s">
        <v>64</v>
      </c>
      <c r="E27" s="84" t="s">
        <v>36</v>
      </c>
    </row>
    <row r="28" spans="1:5" x14ac:dyDescent="0.25">
      <c r="A28" s="84">
        <v>26</v>
      </c>
      <c r="B28" s="1" t="s">
        <v>56</v>
      </c>
      <c r="C28" s="17" t="s">
        <v>34</v>
      </c>
      <c r="D28" s="17" t="s">
        <v>65</v>
      </c>
      <c r="E28" s="84" t="s">
        <v>36</v>
      </c>
    </row>
    <row r="29" spans="1:5" x14ac:dyDescent="0.25">
      <c r="A29" s="84">
        <v>27</v>
      </c>
      <c r="B29" s="1" t="s">
        <v>56</v>
      </c>
      <c r="C29" s="17" t="s">
        <v>34</v>
      </c>
      <c r="D29" s="17" t="s">
        <v>66</v>
      </c>
      <c r="E29" s="84" t="s">
        <v>36</v>
      </c>
    </row>
    <row r="30" spans="1:5" x14ac:dyDescent="0.25">
      <c r="A30" s="84">
        <v>28</v>
      </c>
      <c r="B30" s="1" t="s">
        <v>56</v>
      </c>
      <c r="C30" s="17" t="s">
        <v>34</v>
      </c>
      <c r="D30" s="17" t="s">
        <v>67</v>
      </c>
      <c r="E30" s="84" t="s">
        <v>36</v>
      </c>
    </row>
    <row r="31" spans="1:5" x14ac:dyDescent="0.25">
      <c r="A31" s="84">
        <v>29</v>
      </c>
      <c r="B31" s="1" t="s">
        <v>56</v>
      </c>
      <c r="C31" s="17" t="s">
        <v>34</v>
      </c>
      <c r="D31" s="17" t="s">
        <v>68</v>
      </c>
      <c r="E31" s="84" t="s">
        <v>36</v>
      </c>
    </row>
    <row r="32" spans="1:5" x14ac:dyDescent="0.25">
      <c r="A32" s="84">
        <v>30</v>
      </c>
      <c r="B32" s="1" t="s">
        <v>56</v>
      </c>
      <c r="C32" s="17" t="s">
        <v>34</v>
      </c>
      <c r="D32" s="17" t="s">
        <v>69</v>
      </c>
      <c r="E32" s="84" t="s">
        <v>36</v>
      </c>
    </row>
    <row r="33" spans="1:5" x14ac:dyDescent="0.25">
      <c r="A33" s="84">
        <v>31</v>
      </c>
      <c r="B33" s="1" t="s">
        <v>56</v>
      </c>
      <c r="C33" s="17" t="s">
        <v>38</v>
      </c>
      <c r="D33" s="17" t="s">
        <v>70</v>
      </c>
      <c r="E33" s="84" t="s">
        <v>36</v>
      </c>
    </row>
    <row r="34" spans="1:5" x14ac:dyDescent="0.25">
      <c r="A34" s="84">
        <v>32</v>
      </c>
      <c r="B34" s="1" t="s">
        <v>56</v>
      </c>
      <c r="C34" s="17" t="s">
        <v>34</v>
      </c>
      <c r="D34" s="17" t="s">
        <v>71</v>
      </c>
      <c r="E34" s="84" t="s">
        <v>36</v>
      </c>
    </row>
    <row r="35" spans="1:5" x14ac:dyDescent="0.25">
      <c r="A35" s="84">
        <v>33</v>
      </c>
      <c r="B35" s="1" t="s">
        <v>56</v>
      </c>
      <c r="C35" s="17" t="s">
        <v>34</v>
      </c>
      <c r="D35" s="17" t="s">
        <v>72</v>
      </c>
      <c r="E35" s="84" t="s">
        <v>36</v>
      </c>
    </row>
    <row r="36" spans="1:5" x14ac:dyDescent="0.25">
      <c r="A36" s="84">
        <v>34</v>
      </c>
      <c r="B36" s="1" t="s">
        <v>73</v>
      </c>
      <c r="C36" s="17" t="s">
        <v>38</v>
      </c>
      <c r="D36" s="17" t="s">
        <v>74</v>
      </c>
      <c r="E36" s="84" t="s">
        <v>36</v>
      </c>
    </row>
    <row r="37" spans="1:5" x14ac:dyDescent="0.25">
      <c r="A37" s="84">
        <v>35</v>
      </c>
      <c r="B37" s="1" t="s">
        <v>73</v>
      </c>
      <c r="C37" s="17" t="s">
        <v>34</v>
      </c>
      <c r="D37" s="17" t="s">
        <v>75</v>
      </c>
      <c r="E37" s="84" t="s">
        <v>36</v>
      </c>
    </row>
    <row r="38" spans="1:5" x14ac:dyDescent="0.25">
      <c r="A38" s="84">
        <v>36</v>
      </c>
      <c r="B38" s="1" t="s">
        <v>73</v>
      </c>
      <c r="C38" s="17" t="s">
        <v>34</v>
      </c>
      <c r="D38" s="17" t="s">
        <v>76</v>
      </c>
      <c r="E38" s="84" t="s">
        <v>36</v>
      </c>
    </row>
    <row r="39" spans="1:5" x14ac:dyDescent="0.25">
      <c r="A39" s="84">
        <v>37</v>
      </c>
      <c r="B39" s="1" t="s">
        <v>73</v>
      </c>
      <c r="C39" s="17" t="s">
        <v>34</v>
      </c>
      <c r="D39" s="17" t="s">
        <v>77</v>
      </c>
      <c r="E39" s="84" t="s">
        <v>36</v>
      </c>
    </row>
    <row r="40" spans="1:5" x14ac:dyDescent="0.25">
      <c r="A40" s="84">
        <v>38</v>
      </c>
      <c r="B40" s="1" t="s">
        <v>78</v>
      </c>
      <c r="C40" s="17" t="s">
        <v>38</v>
      </c>
      <c r="D40" s="17" t="s">
        <v>79</v>
      </c>
      <c r="E40" s="84" t="s">
        <v>36</v>
      </c>
    </row>
    <row r="41" spans="1:5" x14ac:dyDescent="0.25">
      <c r="A41" s="84">
        <v>39</v>
      </c>
      <c r="B41" s="1" t="s">
        <v>78</v>
      </c>
      <c r="C41" s="17" t="s">
        <v>34</v>
      </c>
      <c r="D41" s="17" t="s">
        <v>80</v>
      </c>
      <c r="E41" s="84" t="s">
        <v>36</v>
      </c>
    </row>
    <row r="42" spans="1:5" x14ac:dyDescent="0.25">
      <c r="A42" s="84">
        <v>40</v>
      </c>
      <c r="B42" s="1" t="s">
        <v>78</v>
      </c>
      <c r="C42" s="17" t="s">
        <v>34</v>
      </c>
      <c r="D42" s="17" t="s">
        <v>81</v>
      </c>
      <c r="E42" s="84" t="s">
        <v>36</v>
      </c>
    </row>
    <row r="43" spans="1:5" x14ac:dyDescent="0.25">
      <c r="A43" s="84">
        <v>41</v>
      </c>
      <c r="B43" s="1" t="s">
        <v>78</v>
      </c>
      <c r="C43" s="17" t="s">
        <v>34</v>
      </c>
      <c r="D43" s="17" t="s">
        <v>82</v>
      </c>
      <c r="E43" s="84" t="s">
        <v>36</v>
      </c>
    </row>
    <row r="44" spans="1:5" x14ac:dyDescent="0.25">
      <c r="A44" s="84">
        <v>42</v>
      </c>
      <c r="B44" s="1" t="s">
        <v>83</v>
      </c>
      <c r="C44" s="17" t="s">
        <v>38</v>
      </c>
      <c r="D44" s="17" t="s">
        <v>84</v>
      </c>
      <c r="E44" s="84" t="s">
        <v>85</v>
      </c>
    </row>
    <row r="45" spans="1:5" x14ac:dyDescent="0.25">
      <c r="A45" s="84">
        <v>43</v>
      </c>
      <c r="B45" s="1" t="s">
        <v>83</v>
      </c>
      <c r="C45" s="17" t="s">
        <v>34</v>
      </c>
      <c r="D45" s="17" t="s">
        <v>86</v>
      </c>
      <c r="E45" s="84" t="s">
        <v>36</v>
      </c>
    </row>
    <row r="46" spans="1:5" x14ac:dyDescent="0.25">
      <c r="A46" s="84">
        <v>44</v>
      </c>
      <c r="B46" s="1" t="s">
        <v>83</v>
      </c>
      <c r="C46" s="17" t="s">
        <v>34</v>
      </c>
      <c r="D46" s="17" t="s">
        <v>87</v>
      </c>
      <c r="E46" s="84" t="s">
        <v>85</v>
      </c>
    </row>
    <row r="47" spans="1:5" x14ac:dyDescent="0.25">
      <c r="A47" s="84">
        <v>45</v>
      </c>
      <c r="B47" s="1" t="s">
        <v>83</v>
      </c>
      <c r="C47" s="17" t="s">
        <v>34</v>
      </c>
      <c r="D47" s="17" t="s">
        <v>88</v>
      </c>
      <c r="E47" s="84" t="s">
        <v>36</v>
      </c>
    </row>
    <row r="48" spans="1:5" x14ac:dyDescent="0.25">
      <c r="A48" s="84">
        <v>46</v>
      </c>
      <c r="B48" s="1" t="s">
        <v>83</v>
      </c>
      <c r="C48" s="17" t="s">
        <v>34</v>
      </c>
      <c r="D48" s="17" t="s">
        <v>89</v>
      </c>
      <c r="E48" s="84" t="s">
        <v>85</v>
      </c>
    </row>
    <row r="49" spans="1:5" x14ac:dyDescent="0.25">
      <c r="A49" s="84">
        <v>47</v>
      </c>
      <c r="B49" s="1" t="s">
        <v>83</v>
      </c>
      <c r="C49" s="17" t="s">
        <v>34</v>
      </c>
      <c r="D49" s="17" t="s">
        <v>90</v>
      </c>
      <c r="E49" s="84" t="s">
        <v>85</v>
      </c>
    </row>
    <row r="50" spans="1:5" x14ac:dyDescent="0.25">
      <c r="A50" s="84">
        <v>48</v>
      </c>
      <c r="B50" s="1" t="s">
        <v>83</v>
      </c>
      <c r="C50" s="17" t="s">
        <v>34</v>
      </c>
      <c r="D50" s="17" t="s">
        <v>91</v>
      </c>
      <c r="E50" s="84" t="s">
        <v>36</v>
      </c>
    </row>
    <row r="51" spans="1:5" x14ac:dyDescent="0.25">
      <c r="A51" s="84">
        <v>49</v>
      </c>
      <c r="B51" s="1" t="s">
        <v>83</v>
      </c>
      <c r="C51" s="17" t="s">
        <v>34</v>
      </c>
      <c r="D51" s="17" t="s">
        <v>92</v>
      </c>
      <c r="E51" s="84" t="s">
        <v>85</v>
      </c>
    </row>
    <row r="52" spans="1:5" x14ac:dyDescent="0.25">
      <c r="A52" s="84">
        <v>50</v>
      </c>
      <c r="B52" s="1" t="s">
        <v>83</v>
      </c>
      <c r="C52" s="17" t="s">
        <v>34</v>
      </c>
      <c r="D52" s="17" t="s">
        <v>93</v>
      </c>
      <c r="E52" s="84" t="s">
        <v>85</v>
      </c>
    </row>
    <row r="53" spans="1:5" x14ac:dyDescent="0.25">
      <c r="A53" s="84">
        <v>51</v>
      </c>
      <c r="B53" s="1" t="s">
        <v>83</v>
      </c>
      <c r="C53" s="17" t="s">
        <v>34</v>
      </c>
      <c r="D53" s="17" t="s">
        <v>94</v>
      </c>
      <c r="E53" s="84" t="s">
        <v>85</v>
      </c>
    </row>
    <row r="54" spans="1:5" x14ac:dyDescent="0.25">
      <c r="A54" s="84">
        <v>52</v>
      </c>
      <c r="B54" s="1" t="s">
        <v>83</v>
      </c>
      <c r="C54" s="17" t="s">
        <v>34</v>
      </c>
      <c r="D54" s="17" t="s">
        <v>95</v>
      </c>
      <c r="E54" s="84" t="s">
        <v>85</v>
      </c>
    </row>
    <row r="55" spans="1:5" x14ac:dyDescent="0.25">
      <c r="A55" s="84">
        <v>53</v>
      </c>
      <c r="B55" s="1" t="s">
        <v>83</v>
      </c>
      <c r="C55" s="17" t="s">
        <v>34</v>
      </c>
      <c r="D55" s="17" t="s">
        <v>96</v>
      </c>
      <c r="E55" s="84" t="s">
        <v>36</v>
      </c>
    </row>
    <row r="56" spans="1:5" x14ac:dyDescent="0.25">
      <c r="A56" s="84">
        <v>54</v>
      </c>
      <c r="B56" s="1" t="s">
        <v>83</v>
      </c>
      <c r="C56" s="17" t="s">
        <v>34</v>
      </c>
      <c r="D56" s="17" t="s">
        <v>97</v>
      </c>
      <c r="E56" s="84" t="s">
        <v>36</v>
      </c>
    </row>
    <row r="57" spans="1:5" x14ac:dyDescent="0.25">
      <c r="A57" s="84">
        <v>55</v>
      </c>
      <c r="B57" s="1" t="s">
        <v>83</v>
      </c>
      <c r="C57" s="17" t="s">
        <v>34</v>
      </c>
      <c r="D57" s="17" t="s">
        <v>98</v>
      </c>
      <c r="E57" s="84" t="s">
        <v>36</v>
      </c>
    </row>
    <row r="58" spans="1:5" x14ac:dyDescent="0.25">
      <c r="A58" s="84">
        <v>56</v>
      </c>
      <c r="B58" s="1" t="s">
        <v>99</v>
      </c>
      <c r="C58" s="17" t="s">
        <v>34</v>
      </c>
      <c r="D58" s="17" t="s">
        <v>100</v>
      </c>
      <c r="E58" s="84" t="s">
        <v>36</v>
      </c>
    </row>
    <row r="59" spans="1:5" x14ac:dyDescent="0.25">
      <c r="A59" s="84">
        <v>57</v>
      </c>
      <c r="B59" s="1" t="s">
        <v>99</v>
      </c>
      <c r="C59" s="17" t="s">
        <v>34</v>
      </c>
      <c r="D59" s="17" t="s">
        <v>101</v>
      </c>
      <c r="E59" s="84" t="s">
        <v>36</v>
      </c>
    </row>
    <row r="60" spans="1:5" x14ac:dyDescent="0.25">
      <c r="A60" s="84">
        <v>58</v>
      </c>
      <c r="B60" s="1" t="s">
        <v>99</v>
      </c>
      <c r="C60" s="17" t="s">
        <v>34</v>
      </c>
      <c r="D60" s="17" t="s">
        <v>102</v>
      </c>
      <c r="E60" s="84" t="s">
        <v>36</v>
      </c>
    </row>
    <row r="61" spans="1:5" x14ac:dyDescent="0.25">
      <c r="A61" s="84">
        <v>59</v>
      </c>
      <c r="B61" s="1" t="s">
        <v>103</v>
      </c>
      <c r="C61" s="17" t="s">
        <v>38</v>
      </c>
      <c r="D61" s="17" t="s">
        <v>104</v>
      </c>
      <c r="E61" s="84" t="s">
        <v>85</v>
      </c>
    </row>
    <row r="62" spans="1:5" x14ac:dyDescent="0.25">
      <c r="A62" s="84">
        <v>60</v>
      </c>
      <c r="B62" s="1" t="s">
        <v>103</v>
      </c>
      <c r="C62" s="17" t="s">
        <v>38</v>
      </c>
      <c r="D62" s="17" t="s">
        <v>105</v>
      </c>
      <c r="E62" s="84" t="s">
        <v>85</v>
      </c>
    </row>
    <row r="63" spans="1:5" x14ac:dyDescent="0.25">
      <c r="A63" s="84">
        <v>61</v>
      </c>
      <c r="B63" s="1" t="s">
        <v>103</v>
      </c>
      <c r="C63" s="17" t="s">
        <v>34</v>
      </c>
      <c r="D63" s="17" t="s">
        <v>106</v>
      </c>
      <c r="E63" s="84" t="s">
        <v>36</v>
      </c>
    </row>
    <row r="64" spans="1:5" x14ac:dyDescent="0.25">
      <c r="A64" s="84">
        <v>62</v>
      </c>
      <c r="B64" s="1" t="s">
        <v>103</v>
      </c>
      <c r="C64" s="17" t="s">
        <v>34</v>
      </c>
      <c r="D64" s="17" t="s">
        <v>107</v>
      </c>
      <c r="E64" s="84" t="s">
        <v>36</v>
      </c>
    </row>
    <row r="65" spans="1:5" x14ac:dyDescent="0.25">
      <c r="A65" s="84">
        <v>63</v>
      </c>
      <c r="B65" s="1" t="s">
        <v>108</v>
      </c>
      <c r="C65" s="17" t="s">
        <v>34</v>
      </c>
      <c r="D65" s="17" t="s">
        <v>109</v>
      </c>
      <c r="E65" s="84" t="s">
        <v>36</v>
      </c>
    </row>
    <row r="66" spans="1:5" x14ac:dyDescent="0.25">
      <c r="A66" s="84">
        <v>64</v>
      </c>
      <c r="B66" s="1" t="s">
        <v>108</v>
      </c>
      <c r="C66" s="17" t="s">
        <v>34</v>
      </c>
      <c r="D66" s="17" t="s">
        <v>110</v>
      </c>
      <c r="E66" s="84" t="s">
        <v>36</v>
      </c>
    </row>
    <row r="67" spans="1:5" x14ac:dyDescent="0.25">
      <c r="A67" s="84">
        <v>65</v>
      </c>
      <c r="B67" s="1" t="s">
        <v>108</v>
      </c>
      <c r="C67" s="17" t="s">
        <v>34</v>
      </c>
      <c r="D67" s="17" t="s">
        <v>111</v>
      </c>
      <c r="E67" s="84" t="s">
        <v>36</v>
      </c>
    </row>
    <row r="68" spans="1:5" x14ac:dyDescent="0.25">
      <c r="A68" s="84">
        <v>66</v>
      </c>
      <c r="B68" s="1" t="s">
        <v>108</v>
      </c>
      <c r="C68" s="17" t="s">
        <v>34</v>
      </c>
      <c r="D68" s="17" t="s">
        <v>112</v>
      </c>
      <c r="E68" s="84" t="s">
        <v>36</v>
      </c>
    </row>
    <row r="69" spans="1:5" x14ac:dyDescent="0.25">
      <c r="A69" s="84">
        <v>67</v>
      </c>
      <c r="B69" s="1" t="s">
        <v>108</v>
      </c>
      <c r="C69" s="17" t="s">
        <v>34</v>
      </c>
      <c r="D69" s="17" t="s">
        <v>113</v>
      </c>
      <c r="E69" s="84" t="s">
        <v>36</v>
      </c>
    </row>
    <row r="70" spans="1:5" x14ac:dyDescent="0.25">
      <c r="A70" s="84">
        <v>68</v>
      </c>
      <c r="B70" s="1" t="s">
        <v>108</v>
      </c>
      <c r="C70" s="17" t="s">
        <v>34</v>
      </c>
      <c r="D70" s="17" t="s">
        <v>114</v>
      </c>
      <c r="E70" s="84" t="s">
        <v>36</v>
      </c>
    </row>
    <row r="71" spans="1:5" x14ac:dyDescent="0.25">
      <c r="A71" s="84">
        <v>69</v>
      </c>
      <c r="B71" s="1" t="s">
        <v>115</v>
      </c>
      <c r="C71" s="17" t="s">
        <v>38</v>
      </c>
      <c r="D71" s="17" t="s">
        <v>116</v>
      </c>
      <c r="E71" s="84" t="s">
        <v>85</v>
      </c>
    </row>
    <row r="72" spans="1:5" x14ac:dyDescent="0.25">
      <c r="A72" s="84">
        <v>70</v>
      </c>
      <c r="B72" s="1" t="s">
        <v>115</v>
      </c>
      <c r="C72" s="17" t="s">
        <v>38</v>
      </c>
      <c r="D72" s="17" t="s">
        <v>117</v>
      </c>
      <c r="E72" s="84" t="s">
        <v>85</v>
      </c>
    </row>
    <row r="73" spans="1:5" x14ac:dyDescent="0.25">
      <c r="A73" s="84">
        <v>71</v>
      </c>
      <c r="B73" s="1" t="s">
        <v>115</v>
      </c>
      <c r="C73" s="17" t="s">
        <v>38</v>
      </c>
      <c r="D73" s="17" t="s">
        <v>118</v>
      </c>
      <c r="E73" s="84" t="s">
        <v>85</v>
      </c>
    </row>
    <row r="74" spans="1:5" x14ac:dyDescent="0.25">
      <c r="A74" s="84">
        <v>72</v>
      </c>
      <c r="B74" s="1" t="s">
        <v>115</v>
      </c>
      <c r="C74" s="17" t="s">
        <v>34</v>
      </c>
      <c r="D74" s="17" t="s">
        <v>119</v>
      </c>
      <c r="E74" s="84" t="s">
        <v>36</v>
      </c>
    </row>
    <row r="75" spans="1:5" x14ac:dyDescent="0.25">
      <c r="A75" s="84">
        <v>73</v>
      </c>
      <c r="B75" s="1" t="s">
        <v>115</v>
      </c>
      <c r="C75" s="17" t="s">
        <v>34</v>
      </c>
      <c r="D75" s="17" t="s">
        <v>120</v>
      </c>
      <c r="E75" s="84" t="s">
        <v>36</v>
      </c>
    </row>
    <row r="76" spans="1:5" x14ac:dyDescent="0.25">
      <c r="A76" s="84">
        <v>74</v>
      </c>
      <c r="B76" s="1" t="s">
        <v>115</v>
      </c>
      <c r="C76" s="17" t="s">
        <v>34</v>
      </c>
      <c r="D76" s="17" t="s">
        <v>121</v>
      </c>
      <c r="E76" s="84" t="s">
        <v>85</v>
      </c>
    </row>
    <row r="77" spans="1:5" x14ac:dyDescent="0.25">
      <c r="A77" s="84">
        <v>75</v>
      </c>
      <c r="B77" s="1" t="s">
        <v>122</v>
      </c>
      <c r="C77" s="17" t="s">
        <v>34</v>
      </c>
      <c r="D77" s="17" t="s">
        <v>123</v>
      </c>
      <c r="E77" s="84" t="s">
        <v>36</v>
      </c>
    </row>
    <row r="78" spans="1:5" x14ac:dyDescent="0.25">
      <c r="A78" s="84">
        <v>76</v>
      </c>
      <c r="B78" s="1" t="s">
        <v>122</v>
      </c>
      <c r="C78" s="17" t="s">
        <v>34</v>
      </c>
      <c r="D78" s="17" t="s">
        <v>124</v>
      </c>
      <c r="E78" s="84" t="s">
        <v>36</v>
      </c>
    </row>
    <row r="79" spans="1:5" x14ac:dyDescent="0.25">
      <c r="A79" s="84">
        <v>77</v>
      </c>
      <c r="B79" s="1" t="s">
        <v>122</v>
      </c>
      <c r="C79" s="17" t="s">
        <v>34</v>
      </c>
      <c r="D79" s="17" t="s">
        <v>125</v>
      </c>
      <c r="E79" s="84" t="s">
        <v>36</v>
      </c>
    </row>
    <row r="80" spans="1:5" x14ac:dyDescent="0.25">
      <c r="A80" s="84">
        <v>78</v>
      </c>
      <c r="B80" s="1" t="s">
        <v>122</v>
      </c>
      <c r="C80" s="17" t="s">
        <v>34</v>
      </c>
      <c r="D80" s="17" t="s">
        <v>126</v>
      </c>
      <c r="E80" s="84" t="s">
        <v>36</v>
      </c>
    </row>
    <row r="81" spans="1:5" x14ac:dyDescent="0.25">
      <c r="A81" s="84">
        <v>79</v>
      </c>
      <c r="B81" s="1" t="s">
        <v>122</v>
      </c>
      <c r="C81" s="17" t="s">
        <v>34</v>
      </c>
      <c r="D81" s="17" t="s">
        <v>127</v>
      </c>
      <c r="E81" s="84" t="s">
        <v>36</v>
      </c>
    </row>
    <row r="82" spans="1:5" x14ac:dyDescent="0.25">
      <c r="A82" s="84">
        <v>80</v>
      </c>
      <c r="B82" s="1" t="s">
        <v>128</v>
      </c>
      <c r="C82" s="17" t="s">
        <v>38</v>
      </c>
      <c r="D82" s="17" t="s">
        <v>129</v>
      </c>
      <c r="E82" s="84" t="s">
        <v>85</v>
      </c>
    </row>
    <row r="83" spans="1:5" x14ac:dyDescent="0.25">
      <c r="A83" s="84">
        <v>81</v>
      </c>
      <c r="B83" s="1" t="s">
        <v>128</v>
      </c>
      <c r="C83" s="17" t="s">
        <v>34</v>
      </c>
      <c r="D83" s="17" t="s">
        <v>130</v>
      </c>
      <c r="E83" s="84" t="s">
        <v>36</v>
      </c>
    </row>
    <row r="84" spans="1:5" x14ac:dyDescent="0.25">
      <c r="A84" s="84">
        <v>82</v>
      </c>
      <c r="B84" s="1" t="s">
        <v>128</v>
      </c>
      <c r="C84" s="17" t="s">
        <v>38</v>
      </c>
      <c r="D84" s="17" t="s">
        <v>131</v>
      </c>
      <c r="E84" s="84" t="s">
        <v>85</v>
      </c>
    </row>
    <row r="85" spans="1:5" x14ac:dyDescent="0.25">
      <c r="A85" s="84">
        <v>83</v>
      </c>
      <c r="B85" s="1" t="s">
        <v>128</v>
      </c>
      <c r="C85" s="17" t="s">
        <v>34</v>
      </c>
      <c r="D85" s="17" t="s">
        <v>132</v>
      </c>
      <c r="E85" s="84" t="s">
        <v>36</v>
      </c>
    </row>
    <row r="86" spans="1:5" x14ac:dyDescent="0.25">
      <c r="A86" s="84">
        <v>84</v>
      </c>
      <c r="B86" s="1" t="s">
        <v>128</v>
      </c>
      <c r="C86" s="17" t="s">
        <v>34</v>
      </c>
      <c r="D86" s="17" t="s">
        <v>133</v>
      </c>
      <c r="E86" s="84" t="s">
        <v>36</v>
      </c>
    </row>
    <row r="87" spans="1:5" x14ac:dyDescent="0.25">
      <c r="A87" s="84">
        <v>85</v>
      </c>
      <c r="B87" s="1" t="s">
        <v>134</v>
      </c>
      <c r="C87" s="17" t="s">
        <v>34</v>
      </c>
      <c r="D87" s="17" t="s">
        <v>135</v>
      </c>
      <c r="E87" s="84" t="s">
        <v>36</v>
      </c>
    </row>
    <row r="88" spans="1:5" x14ac:dyDescent="0.25">
      <c r="A88" s="84">
        <v>86</v>
      </c>
      <c r="B88" s="1" t="s">
        <v>134</v>
      </c>
      <c r="C88" s="17" t="s">
        <v>34</v>
      </c>
      <c r="D88" s="17" t="s">
        <v>136</v>
      </c>
      <c r="E88" s="84" t="s">
        <v>36</v>
      </c>
    </row>
    <row r="89" spans="1:5" x14ac:dyDescent="0.25">
      <c r="A89" s="84">
        <v>87</v>
      </c>
      <c r="B89" s="1" t="s">
        <v>134</v>
      </c>
      <c r="C89" s="17" t="s">
        <v>34</v>
      </c>
      <c r="D89" s="17" t="s">
        <v>137</v>
      </c>
      <c r="E89" s="84" t="s">
        <v>36</v>
      </c>
    </row>
    <row r="90" spans="1:5" x14ac:dyDescent="0.25">
      <c r="A90" s="84">
        <v>88</v>
      </c>
      <c r="B90" s="1" t="s">
        <v>134</v>
      </c>
      <c r="C90" s="17" t="s">
        <v>34</v>
      </c>
      <c r="D90" s="17" t="s">
        <v>138</v>
      </c>
      <c r="E90" s="84" t="s">
        <v>36</v>
      </c>
    </row>
    <row r="91" spans="1:5" x14ac:dyDescent="0.25">
      <c r="A91" s="84">
        <v>89</v>
      </c>
      <c r="B91" s="1" t="s">
        <v>134</v>
      </c>
      <c r="C91" s="17" t="s">
        <v>34</v>
      </c>
      <c r="D91" s="17" t="s">
        <v>139</v>
      </c>
      <c r="E91" s="84" t="s">
        <v>36</v>
      </c>
    </row>
    <row r="92" spans="1:5" x14ac:dyDescent="0.25">
      <c r="A92" s="84">
        <v>90</v>
      </c>
      <c r="B92" s="1" t="s">
        <v>134</v>
      </c>
      <c r="C92" s="17" t="s">
        <v>34</v>
      </c>
      <c r="D92" s="17" t="s">
        <v>140</v>
      </c>
      <c r="E92" s="84" t="s">
        <v>36</v>
      </c>
    </row>
    <row r="93" spans="1:5" x14ac:dyDescent="0.25">
      <c r="A93" s="84">
        <v>91</v>
      </c>
      <c r="B93" s="1" t="s">
        <v>134</v>
      </c>
      <c r="C93" s="17" t="s">
        <v>34</v>
      </c>
      <c r="D93" s="17" t="s">
        <v>141</v>
      </c>
      <c r="E93" s="84" t="s">
        <v>36</v>
      </c>
    </row>
    <row r="94" spans="1:5" x14ac:dyDescent="0.25">
      <c r="A94" s="84">
        <v>92</v>
      </c>
      <c r="B94" s="1" t="s">
        <v>134</v>
      </c>
      <c r="C94" s="17" t="s">
        <v>34</v>
      </c>
      <c r="D94" s="17" t="s">
        <v>142</v>
      </c>
      <c r="E94" s="84" t="s">
        <v>36</v>
      </c>
    </row>
    <row r="95" spans="1:5" x14ac:dyDescent="0.25">
      <c r="A95" s="84">
        <v>93</v>
      </c>
      <c r="B95" s="1" t="s">
        <v>134</v>
      </c>
      <c r="C95" s="17" t="s">
        <v>34</v>
      </c>
      <c r="D95" s="17" t="s">
        <v>143</v>
      </c>
      <c r="E95" s="84" t="s">
        <v>36</v>
      </c>
    </row>
    <row r="96" spans="1:5" x14ac:dyDescent="0.25">
      <c r="A96" s="84">
        <v>94</v>
      </c>
      <c r="B96" s="1" t="s">
        <v>144</v>
      </c>
      <c r="C96" s="17" t="s">
        <v>38</v>
      </c>
      <c r="D96" s="17" t="s">
        <v>145</v>
      </c>
      <c r="E96" s="84" t="s">
        <v>85</v>
      </c>
    </row>
    <row r="97" spans="1:5" x14ac:dyDescent="0.25">
      <c r="A97" s="84">
        <v>95</v>
      </c>
      <c r="B97" s="1" t="s">
        <v>144</v>
      </c>
      <c r="C97" s="17" t="s">
        <v>34</v>
      </c>
      <c r="D97" s="17" t="s">
        <v>146</v>
      </c>
      <c r="E97" s="84" t="s">
        <v>36</v>
      </c>
    </row>
    <row r="98" spans="1:5" x14ac:dyDescent="0.25">
      <c r="A98" s="84">
        <v>96</v>
      </c>
      <c r="B98" s="1" t="s">
        <v>144</v>
      </c>
      <c r="C98" s="17" t="s">
        <v>34</v>
      </c>
      <c r="D98" s="17" t="s">
        <v>147</v>
      </c>
      <c r="E98" s="84" t="s">
        <v>36</v>
      </c>
    </row>
    <row r="99" spans="1:5" x14ac:dyDescent="0.25">
      <c r="A99" s="84">
        <v>97</v>
      </c>
      <c r="B99" s="1" t="s">
        <v>144</v>
      </c>
      <c r="C99" s="17" t="s">
        <v>34</v>
      </c>
      <c r="D99" s="17" t="s">
        <v>148</v>
      </c>
      <c r="E99" s="84" t="s">
        <v>36</v>
      </c>
    </row>
    <row r="100" spans="1:5" x14ac:dyDescent="0.25">
      <c r="A100" s="84">
        <v>98</v>
      </c>
      <c r="B100" s="1" t="s">
        <v>144</v>
      </c>
      <c r="C100" s="17" t="s">
        <v>34</v>
      </c>
      <c r="D100" s="17" t="s">
        <v>149</v>
      </c>
      <c r="E100" s="84" t="s">
        <v>36</v>
      </c>
    </row>
    <row r="101" spans="1:5" x14ac:dyDescent="0.25">
      <c r="A101" s="84">
        <v>99</v>
      </c>
      <c r="B101" s="1" t="s">
        <v>150</v>
      </c>
      <c r="C101" s="17" t="s">
        <v>38</v>
      </c>
      <c r="D101" s="17" t="s">
        <v>151</v>
      </c>
      <c r="E101" s="84" t="s">
        <v>85</v>
      </c>
    </row>
    <row r="102" spans="1:5" x14ac:dyDescent="0.25">
      <c r="A102" s="84">
        <v>100</v>
      </c>
      <c r="B102" s="1" t="s">
        <v>150</v>
      </c>
      <c r="C102" s="17" t="s">
        <v>34</v>
      </c>
      <c r="D102" s="17" t="s">
        <v>152</v>
      </c>
      <c r="E102" s="84" t="s">
        <v>36</v>
      </c>
    </row>
    <row r="103" spans="1:5" x14ac:dyDescent="0.25">
      <c r="A103" s="84">
        <v>101</v>
      </c>
      <c r="B103" s="1" t="s">
        <v>150</v>
      </c>
      <c r="C103" s="17" t="s">
        <v>34</v>
      </c>
      <c r="D103" s="17" t="s">
        <v>153</v>
      </c>
      <c r="E103" s="84" t="s">
        <v>36</v>
      </c>
    </row>
    <row r="104" spans="1:5" x14ac:dyDescent="0.25">
      <c r="A104" s="84">
        <v>102</v>
      </c>
      <c r="B104" s="1" t="s">
        <v>154</v>
      </c>
      <c r="C104" s="17" t="s">
        <v>38</v>
      </c>
      <c r="D104" s="17" t="s">
        <v>155</v>
      </c>
      <c r="E104" s="84" t="s">
        <v>85</v>
      </c>
    </row>
    <row r="105" spans="1:5" x14ac:dyDescent="0.25">
      <c r="A105" s="84">
        <v>103</v>
      </c>
      <c r="B105" s="1" t="s">
        <v>154</v>
      </c>
      <c r="C105" s="17" t="s">
        <v>38</v>
      </c>
      <c r="D105" s="17" t="s">
        <v>156</v>
      </c>
      <c r="E105" s="84" t="s">
        <v>85</v>
      </c>
    </row>
    <row r="106" spans="1:5" x14ac:dyDescent="0.25">
      <c r="A106" s="84">
        <v>104</v>
      </c>
      <c r="B106" s="1" t="s">
        <v>154</v>
      </c>
      <c r="C106" s="17" t="s">
        <v>34</v>
      </c>
      <c r="D106" s="17" t="s">
        <v>157</v>
      </c>
      <c r="E106" s="84" t="s">
        <v>85</v>
      </c>
    </row>
    <row r="107" spans="1:5" x14ac:dyDescent="0.25">
      <c r="A107" s="84">
        <v>105</v>
      </c>
      <c r="B107" s="1" t="s">
        <v>154</v>
      </c>
      <c r="C107" s="17" t="s">
        <v>34</v>
      </c>
      <c r="D107" s="17" t="s">
        <v>158</v>
      </c>
      <c r="E107" s="84" t="s">
        <v>85</v>
      </c>
    </row>
    <row r="108" spans="1:5" x14ac:dyDescent="0.25">
      <c r="A108" s="84">
        <v>106</v>
      </c>
      <c r="B108" s="1" t="s">
        <v>159</v>
      </c>
      <c r="C108" s="17" t="s">
        <v>34</v>
      </c>
      <c r="D108" s="17" t="s">
        <v>160</v>
      </c>
      <c r="E108" s="84" t="s">
        <v>85</v>
      </c>
    </row>
    <row r="109" spans="1:5" x14ac:dyDescent="0.25">
      <c r="A109" s="84">
        <v>107</v>
      </c>
      <c r="B109" s="1" t="s">
        <v>159</v>
      </c>
      <c r="C109" s="17" t="s">
        <v>38</v>
      </c>
      <c r="D109" s="17" t="s">
        <v>161</v>
      </c>
      <c r="E109" s="84" t="s">
        <v>85</v>
      </c>
    </row>
    <row r="110" spans="1:5" x14ac:dyDescent="0.25">
      <c r="A110" s="84">
        <v>108</v>
      </c>
      <c r="B110" s="1" t="s">
        <v>159</v>
      </c>
      <c r="C110" s="17" t="s">
        <v>34</v>
      </c>
      <c r="D110" s="17" t="s">
        <v>162</v>
      </c>
      <c r="E110" s="84" t="s">
        <v>36</v>
      </c>
    </row>
    <row r="111" spans="1:5" x14ac:dyDescent="0.25">
      <c r="A111" s="84">
        <v>109</v>
      </c>
      <c r="B111" s="1" t="s">
        <v>159</v>
      </c>
      <c r="C111" s="17" t="s">
        <v>34</v>
      </c>
      <c r="D111" s="17" t="s">
        <v>163</v>
      </c>
      <c r="E111" s="84" t="s">
        <v>36</v>
      </c>
    </row>
    <row r="112" spans="1:5" x14ac:dyDescent="0.25">
      <c r="A112" s="84">
        <v>110</v>
      </c>
      <c r="B112" s="1" t="s">
        <v>159</v>
      </c>
      <c r="C112" s="17" t="s">
        <v>34</v>
      </c>
      <c r="D112" s="17" t="s">
        <v>164</v>
      </c>
      <c r="E112" s="84" t="s">
        <v>85</v>
      </c>
    </row>
    <row r="113" spans="1:5" x14ac:dyDescent="0.25">
      <c r="A113" s="84">
        <v>111</v>
      </c>
      <c r="B113" s="1" t="s">
        <v>159</v>
      </c>
      <c r="C113" s="17" t="s">
        <v>34</v>
      </c>
      <c r="D113" s="17" t="s">
        <v>165</v>
      </c>
      <c r="E113" s="84" t="s">
        <v>36</v>
      </c>
    </row>
    <row r="114" spans="1:5" x14ac:dyDescent="0.25">
      <c r="A114" s="84">
        <v>112</v>
      </c>
      <c r="B114" s="1" t="s">
        <v>159</v>
      </c>
      <c r="C114" s="17" t="s">
        <v>34</v>
      </c>
      <c r="D114" s="17" t="s">
        <v>166</v>
      </c>
      <c r="E114" s="84" t="s">
        <v>85</v>
      </c>
    </row>
    <row r="115" spans="1:5" x14ac:dyDescent="0.25">
      <c r="A115" s="84">
        <v>113</v>
      </c>
      <c r="B115" s="1" t="s">
        <v>159</v>
      </c>
      <c r="C115" s="17" t="s">
        <v>38</v>
      </c>
      <c r="D115" s="17" t="s">
        <v>167</v>
      </c>
      <c r="E115" s="84" t="s">
        <v>85</v>
      </c>
    </row>
    <row r="116" spans="1:5" x14ac:dyDescent="0.25">
      <c r="A116" s="84">
        <v>114</v>
      </c>
      <c r="B116" s="1" t="s">
        <v>159</v>
      </c>
      <c r="C116" s="17" t="s">
        <v>34</v>
      </c>
      <c r="D116" s="17" t="s">
        <v>168</v>
      </c>
      <c r="E116" s="84" t="s">
        <v>85</v>
      </c>
    </row>
    <row r="117" spans="1:5" x14ac:dyDescent="0.25">
      <c r="A117" s="84">
        <v>115</v>
      </c>
      <c r="B117" s="1" t="s">
        <v>159</v>
      </c>
      <c r="C117" s="17" t="s">
        <v>34</v>
      </c>
      <c r="D117" s="17" t="s">
        <v>169</v>
      </c>
      <c r="E117" s="84" t="s">
        <v>36</v>
      </c>
    </row>
    <row r="118" spans="1:5" x14ac:dyDescent="0.25">
      <c r="A118" s="84">
        <v>116</v>
      </c>
      <c r="B118" s="1" t="s">
        <v>159</v>
      </c>
      <c r="C118" s="17" t="s">
        <v>34</v>
      </c>
      <c r="D118" s="17" t="s">
        <v>170</v>
      </c>
      <c r="E118" s="84" t="s">
        <v>36</v>
      </c>
    </row>
    <row r="119" spans="1:5" x14ac:dyDescent="0.25">
      <c r="A119" s="84">
        <v>117</v>
      </c>
      <c r="B119" s="1" t="s">
        <v>159</v>
      </c>
      <c r="C119" s="17" t="s">
        <v>34</v>
      </c>
      <c r="D119" s="17" t="s">
        <v>171</v>
      </c>
      <c r="E119" s="84" t="s">
        <v>36</v>
      </c>
    </row>
    <row r="120" spans="1:5" x14ac:dyDescent="0.25">
      <c r="A120" s="84">
        <v>118</v>
      </c>
      <c r="B120" s="1" t="s">
        <v>159</v>
      </c>
      <c r="C120" s="17" t="s">
        <v>34</v>
      </c>
      <c r="D120" s="17" t="s">
        <v>172</v>
      </c>
      <c r="E120" s="84" t="s">
        <v>85</v>
      </c>
    </row>
    <row r="121" spans="1:5" x14ac:dyDescent="0.25">
      <c r="A121" s="84">
        <v>119</v>
      </c>
      <c r="B121" s="1" t="s">
        <v>159</v>
      </c>
      <c r="C121" s="17" t="s">
        <v>38</v>
      </c>
      <c r="D121" s="17" t="s">
        <v>173</v>
      </c>
      <c r="E121" s="84" t="s">
        <v>85</v>
      </c>
    </row>
    <row r="122" spans="1:5" x14ac:dyDescent="0.25">
      <c r="A122" s="84">
        <v>120</v>
      </c>
      <c r="B122" s="1" t="s">
        <v>159</v>
      </c>
      <c r="C122" s="17" t="s">
        <v>34</v>
      </c>
      <c r="D122" s="17" t="s">
        <v>174</v>
      </c>
      <c r="E122" s="84" t="s">
        <v>36</v>
      </c>
    </row>
    <row r="123" spans="1:5" x14ac:dyDescent="0.25">
      <c r="A123" s="84">
        <v>121</v>
      </c>
      <c r="B123" s="1" t="s">
        <v>159</v>
      </c>
      <c r="C123" s="17" t="s">
        <v>34</v>
      </c>
      <c r="D123" s="17" t="s">
        <v>175</v>
      </c>
      <c r="E123" s="84" t="s">
        <v>36</v>
      </c>
    </row>
    <row r="124" spans="1:5" x14ac:dyDescent="0.25">
      <c r="A124" s="84">
        <v>122</v>
      </c>
      <c r="B124" s="1" t="s">
        <v>159</v>
      </c>
      <c r="C124" s="17" t="s">
        <v>34</v>
      </c>
      <c r="D124" s="17" t="s">
        <v>176</v>
      </c>
      <c r="E124" s="84" t="s">
        <v>36</v>
      </c>
    </row>
    <row r="125" spans="1:5" x14ac:dyDescent="0.25">
      <c r="A125" s="84">
        <v>123</v>
      </c>
      <c r="B125" s="1" t="s">
        <v>159</v>
      </c>
      <c r="C125" s="17" t="s">
        <v>34</v>
      </c>
      <c r="D125" s="17" t="s">
        <v>177</v>
      </c>
      <c r="E125" s="84" t="s">
        <v>36</v>
      </c>
    </row>
    <row r="126" spans="1:5" x14ac:dyDescent="0.25">
      <c r="A126" s="84">
        <v>124</v>
      </c>
      <c r="B126" s="1" t="s">
        <v>159</v>
      </c>
      <c r="C126" s="17" t="s">
        <v>34</v>
      </c>
      <c r="D126" s="17" t="s">
        <v>178</v>
      </c>
      <c r="E126" s="84" t="s">
        <v>36</v>
      </c>
    </row>
    <row r="127" spans="1:5" x14ac:dyDescent="0.25">
      <c r="A127" s="84">
        <v>125</v>
      </c>
      <c r="B127" s="1" t="s">
        <v>179</v>
      </c>
      <c r="C127" s="17" t="s">
        <v>38</v>
      </c>
      <c r="D127" s="17" t="s">
        <v>180</v>
      </c>
      <c r="E127" s="84" t="s">
        <v>85</v>
      </c>
    </row>
    <row r="128" spans="1:5" x14ac:dyDescent="0.25">
      <c r="A128" s="84">
        <v>126</v>
      </c>
      <c r="B128" s="1" t="s">
        <v>179</v>
      </c>
      <c r="C128" s="17" t="s">
        <v>34</v>
      </c>
      <c r="D128" s="17" t="s">
        <v>181</v>
      </c>
      <c r="E128" s="84" t="s">
        <v>36</v>
      </c>
    </row>
    <row r="129" spans="1:5" x14ac:dyDescent="0.25">
      <c r="A129" s="84">
        <v>127</v>
      </c>
      <c r="B129" s="1" t="s">
        <v>182</v>
      </c>
      <c r="C129" s="17" t="s">
        <v>38</v>
      </c>
      <c r="D129" s="17" t="s">
        <v>183</v>
      </c>
      <c r="E129" s="84" t="s">
        <v>85</v>
      </c>
    </row>
    <row r="130" spans="1:5" x14ac:dyDescent="0.25">
      <c r="A130" s="84">
        <v>128</v>
      </c>
      <c r="B130" s="1" t="s">
        <v>182</v>
      </c>
      <c r="C130" s="17" t="s">
        <v>38</v>
      </c>
      <c r="D130" s="17" t="s">
        <v>184</v>
      </c>
      <c r="E130" s="84" t="s">
        <v>85</v>
      </c>
    </row>
    <row r="131" spans="1:5" x14ac:dyDescent="0.25">
      <c r="A131" s="84">
        <v>129</v>
      </c>
      <c r="B131" s="1" t="s">
        <v>182</v>
      </c>
      <c r="C131" s="17" t="s">
        <v>38</v>
      </c>
      <c r="D131" s="17" t="s">
        <v>185</v>
      </c>
      <c r="E131" s="84" t="s">
        <v>85</v>
      </c>
    </row>
    <row r="132" spans="1:5" x14ac:dyDescent="0.25">
      <c r="A132" s="84">
        <v>130</v>
      </c>
      <c r="B132" s="1" t="s">
        <v>182</v>
      </c>
      <c r="C132" s="17" t="s">
        <v>38</v>
      </c>
      <c r="D132" s="17" t="s">
        <v>186</v>
      </c>
      <c r="E132" s="84" t="s">
        <v>85</v>
      </c>
    </row>
    <row r="133" spans="1:5" x14ac:dyDescent="0.25">
      <c r="A133" s="84">
        <v>131</v>
      </c>
      <c r="B133" s="1" t="s">
        <v>182</v>
      </c>
      <c r="C133" s="17" t="s">
        <v>38</v>
      </c>
      <c r="D133" s="17" t="s">
        <v>187</v>
      </c>
      <c r="E133" s="84" t="s">
        <v>85</v>
      </c>
    </row>
    <row r="134" spans="1:5" x14ac:dyDescent="0.25">
      <c r="A134" s="84">
        <v>132</v>
      </c>
      <c r="B134" s="1" t="s">
        <v>188</v>
      </c>
      <c r="C134" s="17" t="s">
        <v>38</v>
      </c>
      <c r="D134" s="17" t="s">
        <v>189</v>
      </c>
      <c r="E134" s="84" t="s">
        <v>85</v>
      </c>
    </row>
    <row r="135" spans="1:5" x14ac:dyDescent="0.25">
      <c r="A135" s="84">
        <v>133</v>
      </c>
      <c r="B135" s="1" t="s">
        <v>190</v>
      </c>
      <c r="C135" s="17" t="s">
        <v>38</v>
      </c>
      <c r="D135" s="17" t="s">
        <v>191</v>
      </c>
      <c r="E135" s="84" t="s">
        <v>85</v>
      </c>
    </row>
    <row r="136" spans="1:5" x14ac:dyDescent="0.25">
      <c r="A136" s="84">
        <v>134</v>
      </c>
      <c r="B136" s="1" t="s">
        <v>190</v>
      </c>
      <c r="C136" s="17" t="s">
        <v>34</v>
      </c>
      <c r="D136" s="17" t="s">
        <v>192</v>
      </c>
      <c r="E136" s="84" t="s">
        <v>85</v>
      </c>
    </row>
    <row r="137" spans="1:5" x14ac:dyDescent="0.25">
      <c r="A137" s="84">
        <v>135</v>
      </c>
      <c r="B137" s="1" t="s">
        <v>190</v>
      </c>
      <c r="C137" s="17" t="s">
        <v>34</v>
      </c>
      <c r="D137" s="17" t="s">
        <v>193</v>
      </c>
      <c r="E137" s="84" t="s">
        <v>36</v>
      </c>
    </row>
    <row r="138" spans="1:5" x14ac:dyDescent="0.25">
      <c r="A138" s="84">
        <v>136</v>
      </c>
      <c r="B138" s="1" t="s">
        <v>190</v>
      </c>
      <c r="C138" s="17" t="s">
        <v>34</v>
      </c>
      <c r="D138" s="17" t="s">
        <v>194</v>
      </c>
      <c r="E138" s="84" t="s">
        <v>36</v>
      </c>
    </row>
    <row r="139" spans="1:5" x14ac:dyDescent="0.25">
      <c r="A139" s="84">
        <v>137</v>
      </c>
      <c r="B139" s="1" t="s">
        <v>190</v>
      </c>
      <c r="C139" s="17" t="s">
        <v>38</v>
      </c>
      <c r="D139" s="17" t="s">
        <v>195</v>
      </c>
      <c r="E139" s="84" t="s">
        <v>85</v>
      </c>
    </row>
    <row r="140" spans="1:5" x14ac:dyDescent="0.25">
      <c r="A140" s="84">
        <v>138</v>
      </c>
      <c r="B140" s="1" t="s">
        <v>196</v>
      </c>
      <c r="C140" s="17" t="s">
        <v>34</v>
      </c>
      <c r="D140" s="17" t="s">
        <v>197</v>
      </c>
      <c r="E140" s="84" t="s">
        <v>85</v>
      </c>
    </row>
    <row r="141" spans="1:5" x14ac:dyDescent="0.25">
      <c r="A141" s="84">
        <v>139</v>
      </c>
      <c r="B141" s="1" t="s">
        <v>198</v>
      </c>
      <c r="C141" s="17" t="s">
        <v>38</v>
      </c>
      <c r="D141" s="17" t="s">
        <v>199</v>
      </c>
      <c r="E141" s="84" t="s">
        <v>85</v>
      </c>
    </row>
    <row r="142" spans="1:5" x14ac:dyDescent="0.25">
      <c r="A142" s="84">
        <v>140</v>
      </c>
      <c r="B142" s="1" t="s">
        <v>198</v>
      </c>
      <c r="C142" s="17" t="s">
        <v>34</v>
      </c>
      <c r="D142" s="17" t="s">
        <v>200</v>
      </c>
      <c r="E142" s="84" t="s">
        <v>36</v>
      </c>
    </row>
    <row r="143" spans="1:5" x14ac:dyDescent="0.25">
      <c r="A143" s="84">
        <v>141</v>
      </c>
      <c r="B143" s="1" t="s">
        <v>198</v>
      </c>
      <c r="C143" s="17" t="s">
        <v>34</v>
      </c>
      <c r="D143" s="17" t="s">
        <v>201</v>
      </c>
      <c r="E143" s="84" t="s">
        <v>85</v>
      </c>
    </row>
    <row r="144" spans="1:5" x14ac:dyDescent="0.25">
      <c r="A144" s="84">
        <v>142</v>
      </c>
      <c r="B144" s="1" t="s">
        <v>198</v>
      </c>
      <c r="C144" s="17" t="s">
        <v>34</v>
      </c>
      <c r="D144" s="17" t="s">
        <v>202</v>
      </c>
      <c r="E144" s="84" t="s">
        <v>36</v>
      </c>
    </row>
    <row r="145" spans="1:5" x14ac:dyDescent="0.25">
      <c r="A145" s="84">
        <v>143</v>
      </c>
      <c r="B145" s="1" t="s">
        <v>198</v>
      </c>
      <c r="C145" s="17" t="s">
        <v>34</v>
      </c>
      <c r="D145" s="17" t="s">
        <v>203</v>
      </c>
      <c r="E145" s="84" t="s">
        <v>36</v>
      </c>
    </row>
    <row r="146" spans="1:5" x14ac:dyDescent="0.25">
      <c r="A146" s="84">
        <v>144</v>
      </c>
      <c r="B146" s="1" t="s">
        <v>204</v>
      </c>
      <c r="C146" s="17" t="s">
        <v>34</v>
      </c>
      <c r="D146" s="17" t="s">
        <v>205</v>
      </c>
      <c r="E146" s="84"/>
    </row>
    <row r="147" spans="1:5" x14ac:dyDescent="0.25">
      <c r="A147" s="84">
        <v>145</v>
      </c>
      <c r="B147" s="1" t="s">
        <v>204</v>
      </c>
      <c r="C147" s="17" t="s">
        <v>38</v>
      </c>
      <c r="D147" s="17" t="s">
        <v>206</v>
      </c>
      <c r="E147" s="84" t="s">
        <v>85</v>
      </c>
    </row>
    <row r="148" spans="1:5" x14ac:dyDescent="0.25">
      <c r="A148" s="84">
        <v>146</v>
      </c>
      <c r="B148" s="1" t="s">
        <v>204</v>
      </c>
      <c r="C148" s="17" t="s">
        <v>34</v>
      </c>
      <c r="D148" s="17" t="s">
        <v>207</v>
      </c>
      <c r="E148" s="84" t="s">
        <v>85</v>
      </c>
    </row>
    <row r="149" spans="1:5" x14ac:dyDescent="0.25">
      <c r="A149" s="84">
        <v>147</v>
      </c>
      <c r="B149" s="1" t="s">
        <v>204</v>
      </c>
      <c r="C149" s="17" t="s">
        <v>34</v>
      </c>
      <c r="D149" s="17" t="s">
        <v>208</v>
      </c>
      <c r="E149" s="84" t="s">
        <v>85</v>
      </c>
    </row>
    <row r="150" spans="1:5" x14ac:dyDescent="0.25">
      <c r="A150" s="84">
        <v>148</v>
      </c>
      <c r="B150" s="1" t="s">
        <v>204</v>
      </c>
      <c r="C150" s="17" t="s">
        <v>34</v>
      </c>
      <c r="D150" s="17" t="s">
        <v>209</v>
      </c>
      <c r="E150" s="84" t="s">
        <v>85</v>
      </c>
    </row>
    <row r="151" spans="1:5" x14ac:dyDescent="0.25">
      <c r="A151" s="84">
        <v>149</v>
      </c>
      <c r="B151" s="1" t="s">
        <v>210</v>
      </c>
      <c r="C151" s="17" t="s">
        <v>38</v>
      </c>
      <c r="D151" s="17" t="s">
        <v>211</v>
      </c>
      <c r="E151" s="84" t="s">
        <v>85</v>
      </c>
    </row>
    <row r="152" spans="1:5" x14ac:dyDescent="0.25">
      <c r="A152" s="84">
        <v>150</v>
      </c>
      <c r="B152" s="1" t="s">
        <v>210</v>
      </c>
      <c r="C152" s="17" t="s">
        <v>38</v>
      </c>
      <c r="D152" s="17" t="s">
        <v>212</v>
      </c>
      <c r="E152" s="84" t="s">
        <v>85</v>
      </c>
    </row>
    <row r="153" spans="1:5" x14ac:dyDescent="0.25">
      <c r="A153" s="84">
        <v>151</v>
      </c>
      <c r="B153" s="1" t="s">
        <v>210</v>
      </c>
      <c r="C153" s="17" t="s">
        <v>34</v>
      </c>
      <c r="D153" s="17" t="s">
        <v>213</v>
      </c>
      <c r="E153" s="84" t="s">
        <v>85</v>
      </c>
    </row>
    <row r="154" spans="1:5" x14ac:dyDescent="0.25">
      <c r="A154" s="84">
        <v>152</v>
      </c>
      <c r="B154" s="1" t="s">
        <v>210</v>
      </c>
      <c r="C154" s="17" t="s">
        <v>34</v>
      </c>
      <c r="D154" s="17" t="s">
        <v>214</v>
      </c>
      <c r="E154" s="84" t="s">
        <v>85</v>
      </c>
    </row>
    <row r="155" spans="1:5" x14ac:dyDescent="0.25">
      <c r="A155" s="84">
        <v>153</v>
      </c>
      <c r="B155" s="1" t="s">
        <v>210</v>
      </c>
      <c r="C155" s="17" t="s">
        <v>34</v>
      </c>
      <c r="D155" s="17" t="s">
        <v>215</v>
      </c>
      <c r="E155" s="84" t="s">
        <v>85</v>
      </c>
    </row>
    <row r="156" spans="1:5" x14ac:dyDescent="0.25">
      <c r="A156" s="83"/>
      <c r="B156" s="85"/>
      <c r="C156" s="85"/>
      <c r="D156" s="24"/>
      <c r="E156" s="24"/>
    </row>
    <row r="157" spans="1:5" x14ac:dyDescent="0.25">
      <c r="A157" s="88">
        <v>154</v>
      </c>
      <c r="B157" s="89" t="s">
        <v>122</v>
      </c>
      <c r="C157" s="90" t="s">
        <v>34</v>
      </c>
      <c r="D157" s="90" t="s">
        <v>216</v>
      </c>
      <c r="E157" s="88" t="s">
        <v>36</v>
      </c>
    </row>
    <row r="158" spans="1:5" x14ac:dyDescent="0.25">
      <c r="A158" s="88">
        <v>155</v>
      </c>
      <c r="B158" s="89" t="s">
        <v>128</v>
      </c>
      <c r="C158" s="90" t="s">
        <v>34</v>
      </c>
      <c r="D158" s="90" t="s">
        <v>217</v>
      </c>
      <c r="E158" s="88" t="s">
        <v>36</v>
      </c>
    </row>
    <row r="159" spans="1:5" x14ac:dyDescent="0.25">
      <c r="A159" s="88">
        <v>156</v>
      </c>
      <c r="B159" s="92" t="s">
        <v>159</v>
      </c>
      <c r="C159" s="90" t="s">
        <v>34</v>
      </c>
      <c r="D159" s="90" t="s">
        <v>218</v>
      </c>
      <c r="E159" s="88" t="s">
        <v>85</v>
      </c>
    </row>
    <row r="160" spans="1:5" x14ac:dyDescent="0.25">
      <c r="A160" s="88">
        <v>157</v>
      </c>
      <c r="B160" s="89" t="s">
        <v>219</v>
      </c>
      <c r="C160" s="90" t="s">
        <v>38</v>
      </c>
      <c r="D160" s="90" t="s">
        <v>220</v>
      </c>
      <c r="E160" s="88" t="s">
        <v>85</v>
      </c>
    </row>
    <row r="161" spans="1:5" x14ac:dyDescent="0.25">
      <c r="A161" s="88">
        <v>158</v>
      </c>
      <c r="B161" s="89" t="s">
        <v>219</v>
      </c>
      <c r="C161" s="90" t="s">
        <v>38</v>
      </c>
      <c r="D161" s="90" t="s">
        <v>221</v>
      </c>
      <c r="E161" s="88" t="s">
        <v>36</v>
      </c>
    </row>
    <row r="162" spans="1:5" x14ac:dyDescent="0.25">
      <c r="A162" s="88">
        <v>159</v>
      </c>
      <c r="B162" s="89" t="s">
        <v>219</v>
      </c>
      <c r="C162" s="90" t="s">
        <v>38</v>
      </c>
      <c r="D162" s="90" t="s">
        <v>222</v>
      </c>
      <c r="E162" s="88" t="s">
        <v>85</v>
      </c>
    </row>
    <row r="163" spans="1:5" x14ac:dyDescent="0.25">
      <c r="A163" s="88">
        <v>160</v>
      </c>
      <c r="B163" s="89" t="s">
        <v>219</v>
      </c>
      <c r="C163" s="90" t="s">
        <v>38</v>
      </c>
      <c r="D163" s="90" t="s">
        <v>223</v>
      </c>
      <c r="E163" s="88" t="s">
        <v>85</v>
      </c>
    </row>
    <row r="164" spans="1:5" x14ac:dyDescent="0.25">
      <c r="A164" s="88">
        <v>161</v>
      </c>
      <c r="B164" s="89" t="s">
        <v>190</v>
      </c>
      <c r="C164" s="90" t="s">
        <v>38</v>
      </c>
      <c r="D164" s="90" t="s">
        <v>224</v>
      </c>
      <c r="E164" s="88" t="s">
        <v>36</v>
      </c>
    </row>
    <row r="165" spans="1:5" x14ac:dyDescent="0.25">
      <c r="A165" s="88">
        <v>162</v>
      </c>
      <c r="B165" s="89" t="s">
        <v>190</v>
      </c>
      <c r="C165" s="90" t="s">
        <v>34</v>
      </c>
      <c r="D165" s="90" t="s">
        <v>225</v>
      </c>
      <c r="E165" s="88" t="s">
        <v>85</v>
      </c>
    </row>
    <row r="166" spans="1:5" x14ac:dyDescent="0.25">
      <c r="A166" s="88">
        <v>163</v>
      </c>
      <c r="B166" s="89" t="s">
        <v>190</v>
      </c>
      <c r="C166" s="90" t="s">
        <v>34</v>
      </c>
      <c r="D166" s="90" t="s">
        <v>226</v>
      </c>
      <c r="E166" s="88" t="s">
        <v>85</v>
      </c>
    </row>
    <row r="167" spans="1:5" x14ac:dyDescent="0.25">
      <c r="A167" s="88">
        <v>164</v>
      </c>
      <c r="B167" s="89" t="s">
        <v>198</v>
      </c>
      <c r="C167" s="90" t="s">
        <v>34</v>
      </c>
      <c r="D167" s="90" t="s">
        <v>227</v>
      </c>
      <c r="E167" s="88" t="s">
        <v>85</v>
      </c>
    </row>
    <row r="168" spans="1:5" x14ac:dyDescent="0.25">
      <c r="A168" s="88">
        <v>165</v>
      </c>
      <c r="B168" s="89" t="s">
        <v>198</v>
      </c>
      <c r="C168" s="90" t="s">
        <v>34</v>
      </c>
      <c r="D168" s="90" t="s">
        <v>228</v>
      </c>
      <c r="E168" s="88" t="s">
        <v>85</v>
      </c>
    </row>
  </sheetData>
  <mergeCells count="5">
    <mergeCell ref="A1:A2"/>
    <mergeCell ref="B1:B2"/>
    <mergeCell ref="C1:C2"/>
    <mergeCell ref="D1:D2"/>
    <mergeCell ref="E1:E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9DD6B-BF28-407D-8E7D-282342D6C2D9}">
  <sheetPr>
    <tabColor rgb="FF2F75B5"/>
  </sheetPr>
  <dimension ref="A1:P279"/>
  <sheetViews>
    <sheetView zoomScale="55" zoomScaleNormal="55" workbookViewId="0">
      <pane xSplit="2" ySplit="4" topLeftCell="C5" activePane="bottomRight" state="frozen"/>
      <selection pane="topRight"/>
      <selection pane="bottomLeft"/>
      <selection pane="bottomRight" activeCell="M29" sqref="M29"/>
    </sheetView>
  </sheetViews>
  <sheetFormatPr defaultColWidth="8.85546875" defaultRowHeight="15" customHeight="1" x14ac:dyDescent="0.25"/>
  <cols>
    <col min="1" max="1" width="11.7109375" customWidth="1"/>
    <col min="2" max="2" width="73.28515625" customWidth="1"/>
    <col min="3" max="3" width="21.42578125" customWidth="1"/>
    <col min="4" max="4" width="34.42578125" customWidth="1"/>
    <col min="5" max="5" width="24.140625" customWidth="1"/>
    <col min="6" max="6" width="9.5703125" customWidth="1"/>
    <col min="7" max="7" width="10.85546875" customWidth="1"/>
    <col min="8" max="8" width="11.7109375" customWidth="1"/>
    <col min="9" max="10" width="5.85546875" customWidth="1"/>
    <col min="11" max="11" width="18.42578125" customWidth="1"/>
    <col min="12" max="12" width="39" customWidth="1"/>
    <col min="13" max="13" width="34" customWidth="1"/>
    <col min="14" max="14" width="36.42578125" customWidth="1"/>
    <col min="15" max="15" width="47.28515625" customWidth="1"/>
  </cols>
  <sheetData>
    <row r="1" spans="1:15" ht="15" customHeight="1" x14ac:dyDescent="0.25">
      <c r="A1" s="234" t="s">
        <v>229</v>
      </c>
      <c r="B1" s="234"/>
      <c r="C1" s="234"/>
      <c r="D1" s="234"/>
      <c r="E1" s="234"/>
      <c r="F1" s="234"/>
      <c r="G1" s="234"/>
      <c r="H1" s="234"/>
      <c r="I1" s="234"/>
      <c r="J1" s="234"/>
      <c r="K1" s="234"/>
      <c r="L1" s="234"/>
      <c r="M1" s="234"/>
      <c r="N1" s="234"/>
      <c r="O1" s="234"/>
    </row>
    <row r="2" spans="1:15" ht="15" customHeight="1" x14ac:dyDescent="0.25">
      <c r="A2" s="235"/>
      <c r="B2" s="235"/>
      <c r="C2" s="235"/>
      <c r="D2" s="235"/>
      <c r="E2" s="235"/>
      <c r="F2" s="235"/>
      <c r="G2" s="235"/>
      <c r="H2" s="235"/>
      <c r="I2" s="235"/>
      <c r="J2" s="235"/>
      <c r="K2" s="235"/>
      <c r="L2" s="235"/>
      <c r="M2" s="235"/>
      <c r="N2" s="235"/>
      <c r="O2" s="235"/>
    </row>
    <row r="3" spans="1:15" ht="36.75" customHeight="1" x14ac:dyDescent="0.25">
      <c r="A3" s="233" t="s">
        <v>0</v>
      </c>
      <c r="B3" s="233" t="s">
        <v>230</v>
      </c>
      <c r="C3" s="233" t="s">
        <v>231</v>
      </c>
      <c r="D3" s="233" t="s">
        <v>232</v>
      </c>
      <c r="E3" s="233" t="s">
        <v>233</v>
      </c>
      <c r="F3" s="233" t="s">
        <v>234</v>
      </c>
      <c r="G3" s="233"/>
      <c r="H3" s="233"/>
      <c r="I3" s="233" t="s">
        <v>235</v>
      </c>
      <c r="J3" s="233"/>
      <c r="K3" s="233" t="s">
        <v>236</v>
      </c>
      <c r="L3" s="233" t="s">
        <v>237</v>
      </c>
      <c r="M3" s="233" t="s">
        <v>238</v>
      </c>
      <c r="N3" s="233" t="s">
        <v>239</v>
      </c>
      <c r="O3" s="233" t="s">
        <v>240</v>
      </c>
    </row>
    <row r="4" spans="1:15" ht="36.75" customHeight="1" x14ac:dyDescent="0.25">
      <c r="A4" s="233"/>
      <c r="B4" s="233"/>
      <c r="C4" s="233"/>
      <c r="D4" s="233"/>
      <c r="E4" s="233"/>
      <c r="F4" s="224" t="s">
        <v>241</v>
      </c>
      <c r="G4" s="224" t="s">
        <v>242</v>
      </c>
      <c r="H4" s="224" t="s">
        <v>243</v>
      </c>
      <c r="I4" s="224" t="s">
        <v>244</v>
      </c>
      <c r="J4" s="224" t="s">
        <v>245</v>
      </c>
      <c r="K4" s="233"/>
      <c r="L4" s="233"/>
      <c r="M4" s="233"/>
      <c r="N4" s="233"/>
      <c r="O4" s="233"/>
    </row>
    <row r="5" spans="1:15" ht="15" customHeight="1" x14ac:dyDescent="0.25">
      <c r="A5" s="201">
        <v>1</v>
      </c>
      <c r="B5" s="202" t="s">
        <v>246</v>
      </c>
      <c r="C5" s="203" t="s">
        <v>247</v>
      </c>
      <c r="D5" s="203" t="s">
        <v>248</v>
      </c>
      <c r="E5" s="203" t="s">
        <v>249</v>
      </c>
      <c r="F5" s="203"/>
      <c r="G5" s="203"/>
      <c r="H5" s="203"/>
      <c r="I5" s="203" t="s">
        <v>250</v>
      </c>
      <c r="J5" s="203">
        <v>2023</v>
      </c>
      <c r="K5" s="203" t="s">
        <v>251</v>
      </c>
      <c r="L5" s="203" t="s">
        <v>252</v>
      </c>
      <c r="M5" s="203" t="s">
        <v>253</v>
      </c>
      <c r="N5" s="203" t="s">
        <v>254</v>
      </c>
      <c r="O5" s="203" t="s">
        <v>255</v>
      </c>
    </row>
    <row r="6" spans="1:15" ht="15" customHeight="1" x14ac:dyDescent="0.25">
      <c r="A6" s="201">
        <v>2</v>
      </c>
      <c r="B6" s="202" t="s">
        <v>246</v>
      </c>
      <c r="C6" s="203" t="s">
        <v>256</v>
      </c>
      <c r="D6" s="203" t="s">
        <v>257</v>
      </c>
      <c r="E6" s="203"/>
      <c r="F6" s="203" t="s">
        <v>258</v>
      </c>
      <c r="G6" s="204">
        <v>0</v>
      </c>
      <c r="H6" s="204">
        <v>32</v>
      </c>
      <c r="I6" s="203" t="s">
        <v>250</v>
      </c>
      <c r="J6" s="203">
        <v>2025</v>
      </c>
      <c r="K6" s="203" t="s">
        <v>259</v>
      </c>
      <c r="L6" s="203" t="s">
        <v>252</v>
      </c>
      <c r="M6" s="203" t="s">
        <v>260</v>
      </c>
      <c r="N6" s="203" t="s">
        <v>261</v>
      </c>
      <c r="O6" s="203" t="s">
        <v>262</v>
      </c>
    </row>
    <row r="7" spans="1:15" ht="15" customHeight="1" x14ac:dyDescent="0.25">
      <c r="A7" s="201">
        <v>3</v>
      </c>
      <c r="B7" s="202" t="s">
        <v>263</v>
      </c>
      <c r="C7" s="203" t="s">
        <v>247</v>
      </c>
      <c r="D7" s="203" t="s">
        <v>264</v>
      </c>
      <c r="E7" s="203" t="s">
        <v>265</v>
      </c>
      <c r="F7" s="203"/>
      <c r="G7" s="203"/>
      <c r="H7" s="203"/>
      <c r="I7" s="203" t="s">
        <v>266</v>
      </c>
      <c r="J7" s="203">
        <v>2022</v>
      </c>
      <c r="K7" s="203" t="s">
        <v>259</v>
      </c>
      <c r="L7" s="203" t="s">
        <v>267</v>
      </c>
      <c r="M7" s="203" t="s">
        <v>268</v>
      </c>
      <c r="N7" s="203" t="s">
        <v>269</v>
      </c>
      <c r="O7" s="203" t="s">
        <v>270</v>
      </c>
    </row>
    <row r="8" spans="1:15" ht="15" customHeight="1" x14ac:dyDescent="0.25">
      <c r="A8" s="201">
        <v>4</v>
      </c>
      <c r="B8" s="202" t="s">
        <v>263</v>
      </c>
      <c r="C8" s="203" t="s">
        <v>256</v>
      </c>
      <c r="D8" s="203" t="s">
        <v>271</v>
      </c>
      <c r="E8" s="203"/>
      <c r="F8" s="203" t="s">
        <v>272</v>
      </c>
      <c r="G8" s="204">
        <v>0</v>
      </c>
      <c r="H8" s="204">
        <v>5</v>
      </c>
      <c r="I8" s="203" t="s">
        <v>250</v>
      </c>
      <c r="J8" s="203">
        <v>2025</v>
      </c>
      <c r="K8" s="203" t="s">
        <v>273</v>
      </c>
      <c r="L8" s="203" t="s">
        <v>267</v>
      </c>
      <c r="M8" s="203" t="s">
        <v>274</v>
      </c>
      <c r="N8" s="203" t="s">
        <v>275</v>
      </c>
      <c r="O8" s="203" t="s">
        <v>276</v>
      </c>
    </row>
    <row r="9" spans="1:15" ht="15" customHeight="1" x14ac:dyDescent="0.25">
      <c r="A9" s="201">
        <v>5</v>
      </c>
      <c r="B9" s="202" t="s">
        <v>263</v>
      </c>
      <c r="C9" s="203" t="s">
        <v>256</v>
      </c>
      <c r="D9" s="203" t="s">
        <v>277</v>
      </c>
      <c r="E9" s="203"/>
      <c r="F9" s="203" t="s">
        <v>272</v>
      </c>
      <c r="G9" s="204">
        <v>1</v>
      </c>
      <c r="H9" s="204">
        <v>8</v>
      </c>
      <c r="I9" s="203" t="s">
        <v>250</v>
      </c>
      <c r="J9" s="203">
        <v>2025</v>
      </c>
      <c r="K9" s="203" t="s">
        <v>278</v>
      </c>
      <c r="L9" s="203" t="s">
        <v>267</v>
      </c>
      <c r="M9" s="203" t="s">
        <v>279</v>
      </c>
      <c r="N9" s="203" t="s">
        <v>280</v>
      </c>
      <c r="O9" s="203" t="s">
        <v>281</v>
      </c>
    </row>
    <row r="10" spans="1:15" ht="15" customHeight="1" x14ac:dyDescent="0.25">
      <c r="A10" s="201">
        <v>6</v>
      </c>
      <c r="B10" s="202" t="s">
        <v>263</v>
      </c>
      <c r="C10" s="203" t="s">
        <v>256</v>
      </c>
      <c r="D10" s="203" t="s">
        <v>282</v>
      </c>
      <c r="E10" s="203"/>
      <c r="F10" s="203" t="s">
        <v>272</v>
      </c>
      <c r="G10" s="204">
        <v>0</v>
      </c>
      <c r="H10" s="204">
        <v>15</v>
      </c>
      <c r="I10" s="203" t="s">
        <v>250</v>
      </c>
      <c r="J10" s="203">
        <v>2025</v>
      </c>
      <c r="K10" s="203" t="s">
        <v>283</v>
      </c>
      <c r="L10" s="203" t="s">
        <v>267</v>
      </c>
      <c r="M10" s="203" t="s">
        <v>284</v>
      </c>
      <c r="N10" s="203" t="s">
        <v>285</v>
      </c>
      <c r="O10" s="203" t="s">
        <v>286</v>
      </c>
    </row>
    <row r="11" spans="1:15" ht="15" customHeight="1" x14ac:dyDescent="0.25">
      <c r="A11" s="201">
        <v>7</v>
      </c>
      <c r="B11" s="202" t="s">
        <v>287</v>
      </c>
      <c r="C11" s="203" t="s">
        <v>247</v>
      </c>
      <c r="D11" s="203" t="s">
        <v>288</v>
      </c>
      <c r="E11" s="203" t="s">
        <v>289</v>
      </c>
      <c r="F11" s="203"/>
      <c r="G11" s="203"/>
      <c r="H11" s="203"/>
      <c r="I11" s="203" t="s">
        <v>250</v>
      </c>
      <c r="J11" s="203">
        <v>2022</v>
      </c>
      <c r="K11" s="203" t="s">
        <v>290</v>
      </c>
      <c r="L11" s="203" t="s">
        <v>291</v>
      </c>
      <c r="M11" s="203" t="s">
        <v>292</v>
      </c>
      <c r="N11" s="203" t="s">
        <v>261</v>
      </c>
      <c r="O11" s="203" t="s">
        <v>293</v>
      </c>
    </row>
    <row r="12" spans="1:15" ht="15" customHeight="1" x14ac:dyDescent="0.25">
      <c r="A12" s="201">
        <v>8</v>
      </c>
      <c r="B12" s="202" t="s">
        <v>287</v>
      </c>
      <c r="C12" s="203" t="s">
        <v>247</v>
      </c>
      <c r="D12" s="203" t="s">
        <v>294</v>
      </c>
      <c r="E12" s="203" t="s">
        <v>295</v>
      </c>
      <c r="F12" s="203"/>
      <c r="G12" s="203"/>
      <c r="H12" s="203"/>
      <c r="I12" s="203" t="s">
        <v>250</v>
      </c>
      <c r="J12" s="203">
        <v>2023</v>
      </c>
      <c r="K12" s="203" t="s">
        <v>296</v>
      </c>
      <c r="L12" s="203" t="s">
        <v>297</v>
      </c>
      <c r="M12" s="203" t="s">
        <v>298</v>
      </c>
      <c r="N12" s="203" t="s">
        <v>299</v>
      </c>
      <c r="O12" s="203" t="s">
        <v>300</v>
      </c>
    </row>
    <row r="13" spans="1:15" ht="15" customHeight="1" x14ac:dyDescent="0.25">
      <c r="A13" s="201">
        <v>9</v>
      </c>
      <c r="B13" s="202" t="s">
        <v>287</v>
      </c>
      <c r="C13" s="203" t="s">
        <v>247</v>
      </c>
      <c r="D13" s="203" t="s">
        <v>301</v>
      </c>
      <c r="E13" s="203" t="s">
        <v>302</v>
      </c>
      <c r="F13" s="203"/>
      <c r="G13" s="203"/>
      <c r="H13" s="203"/>
      <c r="I13" s="203" t="s">
        <v>250</v>
      </c>
      <c r="J13" s="203">
        <v>2024</v>
      </c>
      <c r="K13" s="203" t="s">
        <v>296</v>
      </c>
      <c r="L13" s="203" t="s">
        <v>252</v>
      </c>
      <c r="M13" s="203" t="s">
        <v>303</v>
      </c>
      <c r="N13" s="203" t="s">
        <v>275</v>
      </c>
      <c r="O13" s="203" t="s">
        <v>300</v>
      </c>
    </row>
    <row r="14" spans="1:15" ht="15" customHeight="1" x14ac:dyDescent="0.25">
      <c r="A14" s="201">
        <v>10</v>
      </c>
      <c r="B14" s="202" t="s">
        <v>287</v>
      </c>
      <c r="C14" s="203" t="s">
        <v>256</v>
      </c>
      <c r="D14" s="203" t="s">
        <v>304</v>
      </c>
      <c r="E14" s="203"/>
      <c r="F14" s="203" t="s">
        <v>272</v>
      </c>
      <c r="G14" s="204">
        <v>26839874</v>
      </c>
      <c r="H14" s="204">
        <v>53679748</v>
      </c>
      <c r="I14" s="203" t="s">
        <v>266</v>
      </c>
      <c r="J14" s="203">
        <v>2026</v>
      </c>
      <c r="K14" s="203" t="s">
        <v>305</v>
      </c>
      <c r="L14" s="203" t="s">
        <v>252</v>
      </c>
      <c r="M14" s="203" t="s">
        <v>306</v>
      </c>
      <c r="N14" s="203" t="s">
        <v>307</v>
      </c>
      <c r="O14" s="203" t="s">
        <v>308</v>
      </c>
    </row>
    <row r="15" spans="1:15" ht="15" customHeight="1" x14ac:dyDescent="0.25">
      <c r="A15" s="201">
        <v>11</v>
      </c>
      <c r="B15" s="202" t="s">
        <v>309</v>
      </c>
      <c r="C15" s="203" t="s">
        <v>247</v>
      </c>
      <c r="D15" s="203" t="s">
        <v>310</v>
      </c>
      <c r="E15" s="203" t="s">
        <v>311</v>
      </c>
      <c r="F15" s="203"/>
      <c r="G15" s="203"/>
      <c r="H15" s="203"/>
      <c r="I15" s="203" t="s">
        <v>250</v>
      </c>
      <c r="J15" s="203">
        <v>2022</v>
      </c>
      <c r="K15" s="203" t="s">
        <v>312</v>
      </c>
      <c r="L15" s="203" t="s">
        <v>252</v>
      </c>
      <c r="M15" s="203" t="s">
        <v>313</v>
      </c>
      <c r="N15" s="203" t="s">
        <v>261</v>
      </c>
      <c r="O15" s="203" t="s">
        <v>314</v>
      </c>
    </row>
    <row r="16" spans="1:15" ht="15" customHeight="1" x14ac:dyDescent="0.25">
      <c r="A16" s="201">
        <v>12</v>
      </c>
      <c r="B16" s="202" t="s">
        <v>309</v>
      </c>
      <c r="C16" s="203" t="s">
        <v>256</v>
      </c>
      <c r="D16" s="203" t="s">
        <v>315</v>
      </c>
      <c r="E16" s="203"/>
      <c r="F16" s="203" t="s">
        <v>316</v>
      </c>
      <c r="G16" s="204" t="s">
        <v>317</v>
      </c>
      <c r="H16" s="204">
        <v>100</v>
      </c>
      <c r="I16" s="203" t="s">
        <v>250</v>
      </c>
      <c r="J16" s="203">
        <v>2024</v>
      </c>
      <c r="K16" s="203" t="s">
        <v>318</v>
      </c>
      <c r="L16" s="203" t="s">
        <v>252</v>
      </c>
      <c r="M16" s="203" t="s">
        <v>319</v>
      </c>
      <c r="N16" s="203" t="s">
        <v>320</v>
      </c>
      <c r="O16" s="203" t="s">
        <v>321</v>
      </c>
    </row>
    <row r="17" spans="1:15" ht="15" customHeight="1" x14ac:dyDescent="0.25">
      <c r="A17" s="201">
        <v>13</v>
      </c>
      <c r="B17" s="202" t="s">
        <v>322</v>
      </c>
      <c r="C17" s="203" t="s">
        <v>247</v>
      </c>
      <c r="D17" s="203" t="s">
        <v>323</v>
      </c>
      <c r="E17" s="203" t="s">
        <v>324</v>
      </c>
      <c r="F17" s="203"/>
      <c r="G17" s="203"/>
      <c r="H17" s="203"/>
      <c r="I17" s="203" t="s">
        <v>250</v>
      </c>
      <c r="J17" s="203">
        <v>2023</v>
      </c>
      <c r="K17" s="203" t="s">
        <v>325</v>
      </c>
      <c r="L17" s="203" t="s">
        <v>325</v>
      </c>
      <c r="M17" s="203" t="s">
        <v>326</v>
      </c>
      <c r="N17" s="203" t="s">
        <v>327</v>
      </c>
      <c r="O17" s="203" t="s">
        <v>328</v>
      </c>
    </row>
    <row r="18" spans="1:15" ht="15" customHeight="1" x14ac:dyDescent="0.25">
      <c r="A18" s="201">
        <v>14</v>
      </c>
      <c r="B18" s="202" t="s">
        <v>322</v>
      </c>
      <c r="C18" s="203" t="s">
        <v>256</v>
      </c>
      <c r="D18" s="203" t="s">
        <v>329</v>
      </c>
      <c r="E18" s="203"/>
      <c r="F18" s="203" t="s">
        <v>330</v>
      </c>
      <c r="G18" s="204">
        <v>370</v>
      </c>
      <c r="H18" s="204">
        <v>1100</v>
      </c>
      <c r="I18" s="203" t="s">
        <v>250</v>
      </c>
      <c r="J18" s="203">
        <v>2023</v>
      </c>
      <c r="K18" s="203" t="s">
        <v>325</v>
      </c>
      <c r="L18" s="203" t="s">
        <v>325</v>
      </c>
      <c r="M18" s="203" t="s">
        <v>331</v>
      </c>
      <c r="N18" s="203" t="s">
        <v>332</v>
      </c>
      <c r="O18" s="203" t="s">
        <v>328</v>
      </c>
    </row>
    <row r="19" spans="1:15" ht="15" customHeight="1" x14ac:dyDescent="0.25">
      <c r="A19" s="201">
        <v>15</v>
      </c>
      <c r="B19" s="202" t="s">
        <v>333</v>
      </c>
      <c r="C19" s="203" t="s">
        <v>247</v>
      </c>
      <c r="D19" s="203" t="s">
        <v>334</v>
      </c>
      <c r="E19" s="203" t="s">
        <v>335</v>
      </c>
      <c r="F19" s="203"/>
      <c r="G19" s="203"/>
      <c r="H19" s="203"/>
      <c r="I19" s="203" t="s">
        <v>250</v>
      </c>
      <c r="J19" s="203">
        <v>2022</v>
      </c>
      <c r="K19" s="203" t="s">
        <v>252</v>
      </c>
      <c r="L19" s="203" t="s">
        <v>252</v>
      </c>
      <c r="M19" s="203" t="s">
        <v>336</v>
      </c>
      <c r="N19" s="203" t="s">
        <v>337</v>
      </c>
      <c r="O19" s="203" t="s">
        <v>338</v>
      </c>
    </row>
    <row r="20" spans="1:15" ht="15" customHeight="1" x14ac:dyDescent="0.25">
      <c r="A20" s="201">
        <v>16</v>
      </c>
      <c r="B20" s="202" t="s">
        <v>333</v>
      </c>
      <c r="C20" s="203" t="s">
        <v>247</v>
      </c>
      <c r="D20" s="203" t="s">
        <v>339</v>
      </c>
      <c r="E20" s="203" t="s">
        <v>340</v>
      </c>
      <c r="F20" s="203"/>
      <c r="G20" s="203"/>
      <c r="H20" s="203"/>
      <c r="I20" s="203" t="s">
        <v>250</v>
      </c>
      <c r="J20" s="203">
        <v>2022</v>
      </c>
      <c r="K20" s="203" t="s">
        <v>296</v>
      </c>
      <c r="L20" s="203" t="s">
        <v>252</v>
      </c>
      <c r="M20" s="203" t="s">
        <v>341</v>
      </c>
      <c r="N20" s="203" t="s">
        <v>275</v>
      </c>
      <c r="O20" s="203" t="s">
        <v>328</v>
      </c>
    </row>
    <row r="21" spans="1:15" ht="15" customHeight="1" x14ac:dyDescent="0.25">
      <c r="A21" s="201">
        <v>17</v>
      </c>
      <c r="B21" s="202" t="s">
        <v>333</v>
      </c>
      <c r="C21" s="203" t="s">
        <v>247</v>
      </c>
      <c r="D21" s="203" t="s">
        <v>342</v>
      </c>
      <c r="E21" s="203" t="s">
        <v>343</v>
      </c>
      <c r="F21" s="203"/>
      <c r="G21" s="203"/>
      <c r="H21" s="203"/>
      <c r="I21" s="203" t="s">
        <v>250</v>
      </c>
      <c r="J21" s="203">
        <v>2024</v>
      </c>
      <c r="K21" s="203" t="s">
        <v>252</v>
      </c>
      <c r="L21" s="203" t="s">
        <v>252</v>
      </c>
      <c r="M21" s="203" t="s">
        <v>344</v>
      </c>
      <c r="N21" s="203" t="s">
        <v>345</v>
      </c>
      <c r="O21" s="203" t="s">
        <v>338</v>
      </c>
    </row>
    <row r="22" spans="1:15" ht="15" customHeight="1" x14ac:dyDescent="0.25">
      <c r="A22" s="201">
        <v>18</v>
      </c>
      <c r="B22" s="202" t="s">
        <v>333</v>
      </c>
      <c r="C22" s="203" t="s">
        <v>256</v>
      </c>
      <c r="D22" s="203" t="s">
        <v>346</v>
      </c>
      <c r="E22" s="203"/>
      <c r="F22" s="203" t="s">
        <v>272</v>
      </c>
      <c r="G22" s="204">
        <v>0</v>
      </c>
      <c r="H22" s="204">
        <v>8</v>
      </c>
      <c r="I22" s="203" t="s">
        <v>347</v>
      </c>
      <c r="J22" s="203">
        <v>2024</v>
      </c>
      <c r="K22" s="203" t="s">
        <v>296</v>
      </c>
      <c r="L22" s="203" t="s">
        <v>252</v>
      </c>
      <c r="M22" s="203" t="s">
        <v>348</v>
      </c>
      <c r="N22" s="203" t="s">
        <v>345</v>
      </c>
      <c r="O22" s="203" t="s">
        <v>338</v>
      </c>
    </row>
    <row r="23" spans="1:15" ht="15" customHeight="1" x14ac:dyDescent="0.25">
      <c r="A23" s="201">
        <v>19</v>
      </c>
      <c r="B23" s="202" t="s">
        <v>333</v>
      </c>
      <c r="C23" s="203" t="s">
        <v>256</v>
      </c>
      <c r="D23" s="203" t="s">
        <v>349</v>
      </c>
      <c r="E23" s="203"/>
      <c r="F23" s="203" t="s">
        <v>272</v>
      </c>
      <c r="G23" s="204">
        <v>0</v>
      </c>
      <c r="H23" s="204">
        <v>8</v>
      </c>
      <c r="I23" s="203" t="s">
        <v>250</v>
      </c>
      <c r="J23" s="203">
        <v>2025</v>
      </c>
      <c r="K23" s="203" t="s">
        <v>290</v>
      </c>
      <c r="L23" s="203" t="s">
        <v>252</v>
      </c>
      <c r="M23" s="203" t="s">
        <v>350</v>
      </c>
      <c r="N23" s="203" t="s">
        <v>351</v>
      </c>
      <c r="O23" s="203" t="s">
        <v>338</v>
      </c>
    </row>
    <row r="24" spans="1:15" ht="15" customHeight="1" x14ac:dyDescent="0.25">
      <c r="A24" s="201">
        <v>20</v>
      </c>
      <c r="B24" s="202" t="s">
        <v>352</v>
      </c>
      <c r="C24" s="203" t="s">
        <v>247</v>
      </c>
      <c r="D24" s="203" t="s">
        <v>353</v>
      </c>
      <c r="E24" s="203" t="s">
        <v>354</v>
      </c>
      <c r="F24" s="203"/>
      <c r="G24" s="203"/>
      <c r="H24" s="203"/>
      <c r="I24" s="203" t="s">
        <v>250</v>
      </c>
      <c r="J24" s="203">
        <v>2022</v>
      </c>
      <c r="K24" s="203" t="s">
        <v>290</v>
      </c>
      <c r="L24" s="203" t="s">
        <v>355</v>
      </c>
      <c r="M24" s="203" t="s">
        <v>356</v>
      </c>
      <c r="N24" s="203" t="s">
        <v>351</v>
      </c>
      <c r="O24" s="203" t="s">
        <v>338</v>
      </c>
    </row>
    <row r="25" spans="1:15" ht="15" customHeight="1" x14ac:dyDescent="0.25">
      <c r="A25" s="201">
        <v>21</v>
      </c>
      <c r="B25" s="202" t="s">
        <v>352</v>
      </c>
      <c r="C25" s="203" t="s">
        <v>247</v>
      </c>
      <c r="D25" s="203" t="s">
        <v>357</v>
      </c>
      <c r="E25" s="203" t="s">
        <v>358</v>
      </c>
      <c r="F25" s="203"/>
      <c r="G25" s="203"/>
      <c r="H25" s="203"/>
      <c r="I25" s="203" t="s">
        <v>250</v>
      </c>
      <c r="J25" s="203">
        <v>2023</v>
      </c>
      <c r="K25" s="203" t="s">
        <v>290</v>
      </c>
      <c r="L25" s="203" t="s">
        <v>252</v>
      </c>
      <c r="M25" s="203" t="s">
        <v>359</v>
      </c>
      <c r="N25" s="203" t="s">
        <v>360</v>
      </c>
      <c r="O25" s="203" t="s">
        <v>361</v>
      </c>
    </row>
    <row r="26" spans="1:15" ht="15" customHeight="1" x14ac:dyDescent="0.25">
      <c r="A26" s="201">
        <v>22</v>
      </c>
      <c r="B26" s="202" t="s">
        <v>352</v>
      </c>
      <c r="C26" s="203" t="s">
        <v>247</v>
      </c>
      <c r="D26" s="203" t="s">
        <v>362</v>
      </c>
      <c r="E26" s="203" t="s">
        <v>363</v>
      </c>
      <c r="F26" s="203"/>
      <c r="G26" s="203"/>
      <c r="H26" s="203"/>
      <c r="I26" s="203" t="s">
        <v>364</v>
      </c>
      <c r="J26" s="203">
        <v>2026</v>
      </c>
      <c r="K26" s="203" t="s">
        <v>290</v>
      </c>
      <c r="L26" s="203" t="s">
        <v>252</v>
      </c>
      <c r="M26" s="203" t="s">
        <v>365</v>
      </c>
      <c r="N26" s="203" t="s">
        <v>366</v>
      </c>
      <c r="O26" s="203" t="s">
        <v>338</v>
      </c>
    </row>
    <row r="27" spans="1:15" ht="15" customHeight="1" x14ac:dyDescent="0.25">
      <c r="A27" s="201">
        <v>23</v>
      </c>
      <c r="B27" s="202" t="s">
        <v>367</v>
      </c>
      <c r="C27" s="203" t="s">
        <v>247</v>
      </c>
      <c r="D27" s="203" t="s">
        <v>368</v>
      </c>
      <c r="E27" s="203" t="s">
        <v>369</v>
      </c>
      <c r="F27" s="203"/>
      <c r="G27" s="203"/>
      <c r="H27" s="203"/>
      <c r="I27" s="203" t="s">
        <v>250</v>
      </c>
      <c r="J27" s="203">
        <v>2022</v>
      </c>
      <c r="K27" s="203" t="s">
        <v>290</v>
      </c>
      <c r="L27" s="203" t="s">
        <v>252</v>
      </c>
      <c r="M27" s="203" t="s">
        <v>370</v>
      </c>
      <c r="N27" s="203" t="s">
        <v>371</v>
      </c>
      <c r="O27" s="203" t="s">
        <v>372</v>
      </c>
    </row>
    <row r="28" spans="1:15" ht="15" customHeight="1" x14ac:dyDescent="0.25">
      <c r="A28" s="201">
        <v>24</v>
      </c>
      <c r="B28" s="202" t="s">
        <v>367</v>
      </c>
      <c r="C28" s="203" t="s">
        <v>256</v>
      </c>
      <c r="D28" s="203" t="s">
        <v>373</v>
      </c>
      <c r="E28" s="203"/>
      <c r="F28" s="203" t="s">
        <v>272</v>
      </c>
      <c r="G28" s="204">
        <v>0</v>
      </c>
      <c r="H28" s="204">
        <v>10</v>
      </c>
      <c r="I28" s="203" t="s">
        <v>250</v>
      </c>
      <c r="J28" s="203">
        <v>2025</v>
      </c>
      <c r="K28" s="203" t="s">
        <v>296</v>
      </c>
      <c r="L28" s="203" t="s">
        <v>374</v>
      </c>
      <c r="M28" s="203" t="s">
        <v>375</v>
      </c>
      <c r="N28" s="203" t="s">
        <v>376</v>
      </c>
      <c r="O28" s="203" t="s">
        <v>338</v>
      </c>
    </row>
    <row r="29" spans="1:15" ht="15" customHeight="1" x14ac:dyDescent="0.25">
      <c r="A29" s="201">
        <v>25</v>
      </c>
      <c r="B29" s="202" t="s">
        <v>377</v>
      </c>
      <c r="C29" s="203" t="s">
        <v>247</v>
      </c>
      <c r="D29" s="203" t="s">
        <v>378</v>
      </c>
      <c r="E29" s="203" t="s">
        <v>379</v>
      </c>
      <c r="F29" s="203"/>
      <c r="G29" s="203"/>
      <c r="H29" s="203"/>
      <c r="I29" s="203" t="s">
        <v>250</v>
      </c>
      <c r="J29" s="203">
        <v>2022</v>
      </c>
      <c r="K29" s="203" t="s">
        <v>380</v>
      </c>
      <c r="L29" s="203" t="s">
        <v>252</v>
      </c>
      <c r="M29" s="203" t="s">
        <v>381</v>
      </c>
      <c r="N29" s="203" t="s">
        <v>382</v>
      </c>
      <c r="O29" s="203" t="s">
        <v>383</v>
      </c>
    </row>
    <row r="30" spans="1:15" ht="15" customHeight="1" x14ac:dyDescent="0.25">
      <c r="A30" s="201">
        <v>26</v>
      </c>
      <c r="B30" s="202" t="s">
        <v>377</v>
      </c>
      <c r="C30" s="203" t="s">
        <v>256</v>
      </c>
      <c r="D30" s="203" t="s">
        <v>384</v>
      </c>
      <c r="E30" s="203"/>
      <c r="F30" s="203" t="s">
        <v>385</v>
      </c>
      <c r="G30" s="204">
        <v>0</v>
      </c>
      <c r="H30" s="204">
        <v>50</v>
      </c>
      <c r="I30" s="203" t="s">
        <v>250</v>
      </c>
      <c r="J30" s="203">
        <v>2025</v>
      </c>
      <c r="K30" s="203" t="s">
        <v>386</v>
      </c>
      <c r="L30" s="203" t="s">
        <v>252</v>
      </c>
      <c r="M30" s="203" t="s">
        <v>387</v>
      </c>
      <c r="N30" s="203" t="s">
        <v>388</v>
      </c>
      <c r="O30" s="203" t="s">
        <v>389</v>
      </c>
    </row>
    <row r="31" spans="1:15" ht="15" customHeight="1" x14ac:dyDescent="0.25">
      <c r="A31" s="201">
        <v>27</v>
      </c>
      <c r="B31" s="202" t="s">
        <v>390</v>
      </c>
      <c r="C31" s="203" t="s">
        <v>247</v>
      </c>
      <c r="D31" s="203" t="s">
        <v>391</v>
      </c>
      <c r="E31" s="203" t="s">
        <v>392</v>
      </c>
      <c r="F31" s="203"/>
      <c r="G31" s="203"/>
      <c r="H31" s="203"/>
      <c r="I31" s="203" t="s">
        <v>250</v>
      </c>
      <c r="J31" s="203">
        <v>2023</v>
      </c>
      <c r="K31" s="203" t="s">
        <v>393</v>
      </c>
      <c r="L31" s="203" t="s">
        <v>393</v>
      </c>
      <c r="M31" s="203" t="s">
        <v>394</v>
      </c>
      <c r="N31" s="203" t="s">
        <v>395</v>
      </c>
      <c r="O31" s="203" t="s">
        <v>396</v>
      </c>
    </row>
    <row r="32" spans="1:15" ht="15" customHeight="1" x14ac:dyDescent="0.25">
      <c r="A32" s="201">
        <v>28</v>
      </c>
      <c r="B32" s="202" t="s">
        <v>390</v>
      </c>
      <c r="C32" s="203" t="s">
        <v>247</v>
      </c>
      <c r="D32" s="203" t="s">
        <v>397</v>
      </c>
      <c r="E32" s="203" t="s">
        <v>398</v>
      </c>
      <c r="F32" s="203"/>
      <c r="G32" s="203"/>
      <c r="H32" s="203"/>
      <c r="I32" s="203" t="s">
        <v>250</v>
      </c>
      <c r="J32" s="203">
        <v>2025</v>
      </c>
      <c r="K32" s="203" t="s">
        <v>399</v>
      </c>
      <c r="L32" s="203" t="s">
        <v>267</v>
      </c>
      <c r="M32" s="203" t="s">
        <v>400</v>
      </c>
      <c r="N32" s="203" t="s">
        <v>401</v>
      </c>
      <c r="O32" s="203" t="s">
        <v>402</v>
      </c>
    </row>
    <row r="33" spans="1:15" ht="15" customHeight="1" x14ac:dyDescent="0.25">
      <c r="A33" s="201">
        <v>29</v>
      </c>
      <c r="B33" s="202" t="s">
        <v>403</v>
      </c>
      <c r="C33" s="203" t="s">
        <v>247</v>
      </c>
      <c r="D33" s="203" t="s">
        <v>404</v>
      </c>
      <c r="E33" s="203" t="s">
        <v>405</v>
      </c>
      <c r="F33" s="203"/>
      <c r="G33" s="203"/>
      <c r="H33" s="203"/>
      <c r="I33" s="203" t="s">
        <v>364</v>
      </c>
      <c r="J33" s="203">
        <v>2022</v>
      </c>
      <c r="K33" s="203" t="s">
        <v>325</v>
      </c>
      <c r="L33" s="203" t="s">
        <v>325</v>
      </c>
      <c r="M33" s="203" t="s">
        <v>406</v>
      </c>
      <c r="N33" s="203" t="s">
        <v>407</v>
      </c>
      <c r="O33" s="203" t="s">
        <v>408</v>
      </c>
    </row>
    <row r="34" spans="1:15" ht="15" customHeight="1" x14ac:dyDescent="0.25">
      <c r="A34" s="201">
        <v>30</v>
      </c>
      <c r="B34" s="202" t="s">
        <v>403</v>
      </c>
      <c r="C34" s="203" t="s">
        <v>256</v>
      </c>
      <c r="D34" s="203" t="s">
        <v>409</v>
      </c>
      <c r="E34" s="203"/>
      <c r="F34" s="203" t="s">
        <v>410</v>
      </c>
      <c r="G34" s="204">
        <v>170</v>
      </c>
      <c r="H34" s="204">
        <v>470</v>
      </c>
      <c r="I34" s="203" t="s">
        <v>250</v>
      </c>
      <c r="J34" s="203">
        <v>2022</v>
      </c>
      <c r="K34" s="203" t="s">
        <v>325</v>
      </c>
      <c r="L34" s="203" t="s">
        <v>325</v>
      </c>
      <c r="M34" s="203" t="s">
        <v>411</v>
      </c>
      <c r="N34" s="203" t="s">
        <v>412</v>
      </c>
      <c r="O34" s="203" t="s">
        <v>372</v>
      </c>
    </row>
    <row r="35" spans="1:15" ht="15" customHeight="1" x14ac:dyDescent="0.25">
      <c r="A35" s="201">
        <v>31</v>
      </c>
      <c r="B35" s="202" t="s">
        <v>403</v>
      </c>
      <c r="C35" s="203" t="s">
        <v>256</v>
      </c>
      <c r="D35" s="203" t="s">
        <v>413</v>
      </c>
      <c r="E35" s="203"/>
      <c r="F35" s="203" t="s">
        <v>414</v>
      </c>
      <c r="G35" s="204">
        <v>2</v>
      </c>
      <c r="H35" s="204">
        <v>4</v>
      </c>
      <c r="I35" s="203" t="s">
        <v>250</v>
      </c>
      <c r="J35" s="203">
        <v>2024</v>
      </c>
      <c r="K35" s="203" t="s">
        <v>325</v>
      </c>
      <c r="L35" s="203" t="s">
        <v>325</v>
      </c>
      <c r="M35" s="203" t="s">
        <v>415</v>
      </c>
      <c r="N35" s="203" t="s">
        <v>416</v>
      </c>
      <c r="O35" s="203" t="s">
        <v>372</v>
      </c>
    </row>
    <row r="36" spans="1:15" ht="15" customHeight="1" x14ac:dyDescent="0.25">
      <c r="A36" s="201">
        <v>32</v>
      </c>
      <c r="B36" s="202" t="s">
        <v>417</v>
      </c>
      <c r="C36" s="203" t="s">
        <v>247</v>
      </c>
      <c r="D36" s="203" t="s">
        <v>418</v>
      </c>
      <c r="E36" s="203" t="s">
        <v>419</v>
      </c>
      <c r="F36" s="203"/>
      <c r="G36" s="203"/>
      <c r="H36" s="203"/>
      <c r="I36" s="203" t="s">
        <v>364</v>
      </c>
      <c r="J36" s="203">
        <v>2023</v>
      </c>
      <c r="K36" s="203" t="s">
        <v>420</v>
      </c>
      <c r="L36" s="203" t="s">
        <v>421</v>
      </c>
      <c r="M36" s="203" t="s">
        <v>422</v>
      </c>
      <c r="N36" s="203" t="s">
        <v>423</v>
      </c>
      <c r="O36" s="203" t="s">
        <v>424</v>
      </c>
    </row>
    <row r="37" spans="1:15" ht="15" customHeight="1" x14ac:dyDescent="0.25">
      <c r="A37" s="201">
        <v>33</v>
      </c>
      <c r="B37" s="202" t="s">
        <v>417</v>
      </c>
      <c r="C37" s="203" t="s">
        <v>256</v>
      </c>
      <c r="D37" s="203" t="s">
        <v>425</v>
      </c>
      <c r="E37" s="203"/>
      <c r="F37" s="203" t="s">
        <v>426</v>
      </c>
      <c r="G37" s="204">
        <v>0</v>
      </c>
      <c r="H37" s="204">
        <v>161000</v>
      </c>
      <c r="I37" s="203" t="s">
        <v>250</v>
      </c>
      <c r="J37" s="203">
        <v>2025</v>
      </c>
      <c r="K37" s="203" t="s">
        <v>427</v>
      </c>
      <c r="L37" s="203" t="s">
        <v>291</v>
      </c>
      <c r="M37" s="203" t="s">
        <v>428</v>
      </c>
      <c r="N37" s="203" t="s">
        <v>429</v>
      </c>
      <c r="O37" s="203" t="s">
        <v>430</v>
      </c>
    </row>
    <row r="38" spans="1:15" ht="15" customHeight="1" x14ac:dyDescent="0.25">
      <c r="A38" s="201">
        <v>34</v>
      </c>
      <c r="B38" s="202" t="s">
        <v>417</v>
      </c>
      <c r="C38" s="203" t="s">
        <v>256</v>
      </c>
      <c r="D38" s="203" t="s">
        <v>431</v>
      </c>
      <c r="E38" s="203"/>
      <c r="F38" s="203" t="s">
        <v>432</v>
      </c>
      <c r="G38" s="204">
        <v>0</v>
      </c>
      <c r="H38" s="204">
        <v>55000</v>
      </c>
      <c r="I38" s="203" t="s">
        <v>250</v>
      </c>
      <c r="J38" s="203">
        <v>2025</v>
      </c>
      <c r="K38" s="203" t="s">
        <v>427</v>
      </c>
      <c r="L38" s="203" t="s">
        <v>291</v>
      </c>
      <c r="M38" s="203" t="s">
        <v>433</v>
      </c>
      <c r="N38" s="203" t="s">
        <v>429</v>
      </c>
      <c r="O38" s="203" t="s">
        <v>430</v>
      </c>
    </row>
    <row r="39" spans="1:15" ht="15" customHeight="1" x14ac:dyDescent="0.25">
      <c r="A39" s="201">
        <v>35</v>
      </c>
      <c r="B39" s="202" t="s">
        <v>417</v>
      </c>
      <c r="C39" s="203" t="s">
        <v>256</v>
      </c>
      <c r="D39" s="203" t="s">
        <v>434</v>
      </c>
      <c r="E39" s="203"/>
      <c r="F39" s="203" t="s">
        <v>435</v>
      </c>
      <c r="G39" s="204">
        <v>0</v>
      </c>
      <c r="H39" s="204">
        <v>77</v>
      </c>
      <c r="I39" s="203" t="s">
        <v>250</v>
      </c>
      <c r="J39" s="203">
        <v>2025</v>
      </c>
      <c r="K39" s="203" t="s">
        <v>436</v>
      </c>
      <c r="L39" s="203" t="s">
        <v>437</v>
      </c>
      <c r="M39" s="203" t="s">
        <v>438</v>
      </c>
      <c r="N39" s="203" t="s">
        <v>439</v>
      </c>
      <c r="O39" s="203" t="s">
        <v>440</v>
      </c>
    </row>
    <row r="40" spans="1:15" ht="15" customHeight="1" x14ac:dyDescent="0.25">
      <c r="A40" s="201">
        <v>36</v>
      </c>
      <c r="B40" s="202" t="s">
        <v>441</v>
      </c>
      <c r="C40" s="203" t="s">
        <v>256</v>
      </c>
      <c r="D40" s="203" t="s">
        <v>442</v>
      </c>
      <c r="E40" s="203"/>
      <c r="F40" s="203" t="s">
        <v>435</v>
      </c>
      <c r="G40" s="204">
        <v>0</v>
      </c>
      <c r="H40" s="204">
        <v>25</v>
      </c>
      <c r="I40" s="203" t="s">
        <v>250</v>
      </c>
      <c r="J40" s="203">
        <v>2024</v>
      </c>
      <c r="K40" s="203" t="s">
        <v>443</v>
      </c>
      <c r="L40" s="203" t="s">
        <v>444</v>
      </c>
      <c r="M40" s="203" t="s">
        <v>445</v>
      </c>
      <c r="N40" s="203" t="s">
        <v>446</v>
      </c>
      <c r="O40" s="203" t="s">
        <v>447</v>
      </c>
    </row>
    <row r="41" spans="1:15" ht="15" customHeight="1" x14ac:dyDescent="0.25">
      <c r="A41" s="201">
        <v>37</v>
      </c>
      <c r="B41" s="202" t="s">
        <v>441</v>
      </c>
      <c r="C41" s="203" t="s">
        <v>247</v>
      </c>
      <c r="D41" s="203" t="s">
        <v>448</v>
      </c>
      <c r="E41" s="203" t="s">
        <v>449</v>
      </c>
      <c r="F41" s="203"/>
      <c r="G41" s="203"/>
      <c r="H41" s="203"/>
      <c r="I41" s="203" t="s">
        <v>250</v>
      </c>
      <c r="J41" s="203">
        <v>2025</v>
      </c>
      <c r="K41" s="203" t="s">
        <v>443</v>
      </c>
      <c r="L41" s="203" t="s">
        <v>444</v>
      </c>
      <c r="M41" s="203" t="s">
        <v>450</v>
      </c>
      <c r="N41" s="203" t="s">
        <v>451</v>
      </c>
      <c r="O41" s="203" t="s">
        <v>452</v>
      </c>
    </row>
    <row r="42" spans="1:15" ht="15" customHeight="1" x14ac:dyDescent="0.25">
      <c r="A42" s="201">
        <v>38</v>
      </c>
      <c r="B42" s="202" t="s">
        <v>453</v>
      </c>
      <c r="C42" s="203" t="s">
        <v>247</v>
      </c>
      <c r="D42" s="203" t="s">
        <v>454</v>
      </c>
      <c r="E42" s="203" t="s">
        <v>455</v>
      </c>
      <c r="F42" s="203"/>
      <c r="G42" s="203"/>
      <c r="H42" s="203"/>
      <c r="I42" s="203" t="s">
        <v>250</v>
      </c>
      <c r="J42" s="203">
        <v>2024</v>
      </c>
      <c r="K42" s="203" t="s">
        <v>427</v>
      </c>
      <c r="L42" s="203" t="s">
        <v>291</v>
      </c>
      <c r="M42" s="203" t="s">
        <v>456</v>
      </c>
      <c r="N42" s="203" t="s">
        <v>457</v>
      </c>
      <c r="O42" s="203" t="s">
        <v>458</v>
      </c>
    </row>
    <row r="43" spans="1:15" ht="15" customHeight="1" x14ac:dyDescent="0.25">
      <c r="A43" s="201">
        <v>39</v>
      </c>
      <c r="B43" s="202" t="s">
        <v>453</v>
      </c>
      <c r="C43" s="203" t="s">
        <v>256</v>
      </c>
      <c r="D43" s="203" t="s">
        <v>459</v>
      </c>
      <c r="E43" s="203"/>
      <c r="F43" s="203" t="s">
        <v>435</v>
      </c>
      <c r="G43" s="204">
        <v>0</v>
      </c>
      <c r="H43" s="204">
        <v>23000</v>
      </c>
      <c r="I43" s="203" t="s">
        <v>266</v>
      </c>
      <c r="J43" s="203">
        <v>2026</v>
      </c>
      <c r="K43" s="203" t="s">
        <v>427</v>
      </c>
      <c r="L43" s="203" t="s">
        <v>444</v>
      </c>
      <c r="M43" s="203" t="s">
        <v>460</v>
      </c>
      <c r="N43" s="203" t="s">
        <v>461</v>
      </c>
      <c r="O43" s="203" t="s">
        <v>462</v>
      </c>
    </row>
    <row r="44" spans="1:15" ht="15" customHeight="1" x14ac:dyDescent="0.25">
      <c r="A44" s="201">
        <v>40</v>
      </c>
      <c r="B44" s="202" t="s">
        <v>463</v>
      </c>
      <c r="C44" s="203" t="s">
        <v>256</v>
      </c>
      <c r="D44" s="203" t="s">
        <v>464</v>
      </c>
      <c r="E44" s="203"/>
      <c r="F44" s="203" t="s">
        <v>432</v>
      </c>
      <c r="G44" s="204">
        <v>0</v>
      </c>
      <c r="H44" s="204">
        <v>210</v>
      </c>
      <c r="I44" s="203" t="s">
        <v>250</v>
      </c>
      <c r="J44" s="203">
        <v>2025</v>
      </c>
      <c r="K44" s="203" t="s">
        <v>443</v>
      </c>
      <c r="L44" s="203" t="s">
        <v>291</v>
      </c>
      <c r="M44" s="203" t="s">
        <v>465</v>
      </c>
      <c r="N44" s="203" t="s">
        <v>466</v>
      </c>
      <c r="O44" s="203" t="s">
        <v>467</v>
      </c>
    </row>
    <row r="45" spans="1:15" ht="15" customHeight="1" x14ac:dyDescent="0.25">
      <c r="A45" s="201">
        <v>41</v>
      </c>
      <c r="B45" s="202" t="s">
        <v>463</v>
      </c>
      <c r="C45" s="203" t="s">
        <v>256</v>
      </c>
      <c r="D45" s="203" t="s">
        <v>468</v>
      </c>
      <c r="E45" s="203"/>
      <c r="F45" s="203" t="s">
        <v>435</v>
      </c>
      <c r="G45" s="204">
        <v>0</v>
      </c>
      <c r="H45" s="204">
        <v>350</v>
      </c>
      <c r="I45" s="203" t="s">
        <v>250</v>
      </c>
      <c r="J45" s="203">
        <v>2025</v>
      </c>
      <c r="K45" s="203" t="s">
        <v>443</v>
      </c>
      <c r="L45" s="203" t="s">
        <v>469</v>
      </c>
      <c r="M45" s="203" t="s">
        <v>470</v>
      </c>
      <c r="N45" s="203" t="s">
        <v>471</v>
      </c>
      <c r="O45" s="203" t="s">
        <v>472</v>
      </c>
    </row>
    <row r="46" spans="1:15" ht="15" customHeight="1" x14ac:dyDescent="0.25">
      <c r="A46" s="201">
        <v>42</v>
      </c>
      <c r="B46" s="202" t="s">
        <v>463</v>
      </c>
      <c r="C46" s="203" t="s">
        <v>247</v>
      </c>
      <c r="D46" s="203" t="s">
        <v>473</v>
      </c>
      <c r="E46" s="203" t="s">
        <v>474</v>
      </c>
      <c r="F46" s="203"/>
      <c r="G46" s="203"/>
      <c r="H46" s="203"/>
      <c r="I46" s="203" t="s">
        <v>250</v>
      </c>
      <c r="J46" s="203">
        <v>2025</v>
      </c>
      <c r="K46" s="203" t="s">
        <v>443</v>
      </c>
      <c r="L46" s="203" t="s">
        <v>475</v>
      </c>
      <c r="M46" s="203" t="s">
        <v>476</v>
      </c>
      <c r="N46" s="203" t="s">
        <v>477</v>
      </c>
      <c r="O46" s="203" t="s">
        <v>478</v>
      </c>
    </row>
    <row r="47" spans="1:15" ht="15" customHeight="1" x14ac:dyDescent="0.25">
      <c r="A47" s="201">
        <v>43</v>
      </c>
      <c r="B47" s="202" t="s">
        <v>479</v>
      </c>
      <c r="C47" s="203" t="s">
        <v>247</v>
      </c>
      <c r="D47" s="203" t="s">
        <v>480</v>
      </c>
      <c r="E47" s="203" t="s">
        <v>481</v>
      </c>
      <c r="F47" s="203"/>
      <c r="G47" s="203"/>
      <c r="H47" s="203"/>
      <c r="I47" s="203" t="s">
        <v>250</v>
      </c>
      <c r="J47" s="203">
        <v>2024</v>
      </c>
      <c r="K47" s="203" t="s">
        <v>443</v>
      </c>
      <c r="L47" s="203" t="s">
        <v>291</v>
      </c>
      <c r="M47" s="203" t="s">
        <v>482</v>
      </c>
      <c r="N47" s="203" t="s">
        <v>477</v>
      </c>
      <c r="O47" s="203" t="s">
        <v>483</v>
      </c>
    </row>
    <row r="48" spans="1:15" ht="15" customHeight="1" x14ac:dyDescent="0.25">
      <c r="A48" s="201">
        <v>44</v>
      </c>
      <c r="B48" s="202" t="s">
        <v>479</v>
      </c>
      <c r="C48" s="203" t="s">
        <v>256</v>
      </c>
      <c r="D48" s="203" t="s">
        <v>484</v>
      </c>
      <c r="E48" s="203"/>
      <c r="F48" s="203" t="s">
        <v>435</v>
      </c>
      <c r="G48" s="204">
        <v>0</v>
      </c>
      <c r="H48" s="204">
        <v>120</v>
      </c>
      <c r="I48" s="203" t="s">
        <v>266</v>
      </c>
      <c r="J48" s="203">
        <v>2026</v>
      </c>
      <c r="K48" s="203" t="s">
        <v>443</v>
      </c>
      <c r="L48" s="203" t="s">
        <v>291</v>
      </c>
      <c r="M48" s="203" t="s">
        <v>485</v>
      </c>
      <c r="N48" s="203" t="s">
        <v>486</v>
      </c>
      <c r="O48" s="203" t="s">
        <v>487</v>
      </c>
    </row>
    <row r="49" spans="1:15" ht="15" customHeight="1" x14ac:dyDescent="0.25">
      <c r="A49" s="201">
        <v>45</v>
      </c>
      <c r="B49" s="202" t="s">
        <v>488</v>
      </c>
      <c r="C49" s="203" t="s">
        <v>247</v>
      </c>
      <c r="D49" s="203" t="s">
        <v>489</v>
      </c>
      <c r="E49" s="203" t="s">
        <v>490</v>
      </c>
      <c r="F49" s="203"/>
      <c r="G49" s="203"/>
      <c r="H49" s="203"/>
      <c r="I49" s="203" t="s">
        <v>250</v>
      </c>
      <c r="J49" s="203">
        <v>2024</v>
      </c>
      <c r="K49" s="203" t="s">
        <v>491</v>
      </c>
      <c r="L49" s="203" t="s">
        <v>291</v>
      </c>
      <c r="M49" s="203" t="s">
        <v>492</v>
      </c>
      <c r="N49" s="203" t="s">
        <v>477</v>
      </c>
      <c r="O49" s="203" t="s">
        <v>493</v>
      </c>
    </row>
    <row r="50" spans="1:15" ht="15" customHeight="1" x14ac:dyDescent="0.25">
      <c r="A50" s="201">
        <v>46</v>
      </c>
      <c r="B50" s="202" t="s">
        <v>488</v>
      </c>
      <c r="C50" s="203" t="s">
        <v>256</v>
      </c>
      <c r="D50" s="203" t="s">
        <v>494</v>
      </c>
      <c r="E50" s="203"/>
      <c r="F50" s="203" t="s">
        <v>495</v>
      </c>
      <c r="G50" s="204">
        <v>0</v>
      </c>
      <c r="H50" s="204">
        <v>20</v>
      </c>
      <c r="I50" s="203" t="s">
        <v>250</v>
      </c>
      <c r="J50" s="203">
        <v>2025</v>
      </c>
      <c r="K50" s="203" t="s">
        <v>491</v>
      </c>
      <c r="L50" s="203" t="s">
        <v>291</v>
      </c>
      <c r="M50" s="203" t="s">
        <v>496</v>
      </c>
      <c r="N50" s="203" t="s">
        <v>497</v>
      </c>
      <c r="O50" s="203" t="s">
        <v>498</v>
      </c>
    </row>
    <row r="51" spans="1:15" ht="15" customHeight="1" x14ac:dyDescent="0.25">
      <c r="A51" s="201">
        <v>47</v>
      </c>
      <c r="B51" s="202" t="s">
        <v>499</v>
      </c>
      <c r="C51" s="203" t="s">
        <v>247</v>
      </c>
      <c r="D51" s="203" t="s">
        <v>500</v>
      </c>
      <c r="E51" s="203" t="s">
        <v>501</v>
      </c>
      <c r="F51" s="203"/>
      <c r="G51" s="203"/>
      <c r="H51" s="203"/>
      <c r="I51" s="203" t="s">
        <v>266</v>
      </c>
      <c r="J51" s="203">
        <v>2025</v>
      </c>
      <c r="K51" s="203" t="s">
        <v>291</v>
      </c>
      <c r="L51" s="203" t="s">
        <v>291</v>
      </c>
      <c r="M51" s="203" t="s">
        <v>502</v>
      </c>
      <c r="N51" s="203" t="s">
        <v>503</v>
      </c>
      <c r="O51" s="203" t="s">
        <v>504</v>
      </c>
    </row>
    <row r="52" spans="1:15" ht="15" customHeight="1" x14ac:dyDescent="0.25">
      <c r="A52" s="201">
        <v>48</v>
      </c>
      <c r="B52" s="202" t="s">
        <v>505</v>
      </c>
      <c r="C52" s="203" t="s">
        <v>247</v>
      </c>
      <c r="D52" s="203" t="s">
        <v>506</v>
      </c>
      <c r="E52" s="203" t="s">
        <v>507</v>
      </c>
      <c r="F52" s="203"/>
      <c r="G52" s="203"/>
      <c r="H52" s="203"/>
      <c r="I52" s="203" t="s">
        <v>364</v>
      </c>
      <c r="J52" s="203">
        <v>2024</v>
      </c>
      <c r="K52" s="203" t="s">
        <v>508</v>
      </c>
      <c r="L52" s="203" t="s">
        <v>509</v>
      </c>
      <c r="M52" s="203" t="s">
        <v>510</v>
      </c>
      <c r="N52" s="203" t="s">
        <v>511</v>
      </c>
      <c r="O52" s="203" t="s">
        <v>512</v>
      </c>
    </row>
    <row r="53" spans="1:15" ht="15" customHeight="1" x14ac:dyDescent="0.25">
      <c r="A53" s="201">
        <v>49</v>
      </c>
      <c r="B53" s="202" t="s">
        <v>505</v>
      </c>
      <c r="C53" s="203" t="s">
        <v>256</v>
      </c>
      <c r="D53" s="203" t="s">
        <v>513</v>
      </c>
      <c r="E53" s="203"/>
      <c r="F53" s="203" t="s">
        <v>272</v>
      </c>
      <c r="G53" s="204">
        <v>0</v>
      </c>
      <c r="H53" s="204">
        <v>50</v>
      </c>
      <c r="I53" s="203" t="s">
        <v>250</v>
      </c>
      <c r="J53" s="203">
        <v>2023</v>
      </c>
      <c r="K53" s="203" t="s">
        <v>509</v>
      </c>
      <c r="L53" s="203" t="s">
        <v>509</v>
      </c>
      <c r="M53" s="203" t="s">
        <v>514</v>
      </c>
      <c r="N53" s="203" t="s">
        <v>515</v>
      </c>
      <c r="O53" s="203" t="s">
        <v>516</v>
      </c>
    </row>
    <row r="54" spans="1:15" ht="15" customHeight="1" x14ac:dyDescent="0.25">
      <c r="A54" s="201">
        <v>50</v>
      </c>
      <c r="B54" s="202" t="s">
        <v>517</v>
      </c>
      <c r="C54" s="203" t="s">
        <v>247</v>
      </c>
      <c r="D54" s="203" t="s">
        <v>518</v>
      </c>
      <c r="E54" s="203" t="s">
        <v>519</v>
      </c>
      <c r="F54" s="203"/>
      <c r="G54" s="203"/>
      <c r="H54" s="203"/>
      <c r="I54" s="203" t="s">
        <v>250</v>
      </c>
      <c r="J54" s="203">
        <v>2022</v>
      </c>
      <c r="K54" s="203" t="s">
        <v>291</v>
      </c>
      <c r="L54" s="203" t="s">
        <v>291</v>
      </c>
      <c r="M54" s="203" t="s">
        <v>520</v>
      </c>
      <c r="N54" s="203" t="s">
        <v>521</v>
      </c>
      <c r="O54" s="203" t="s">
        <v>522</v>
      </c>
    </row>
    <row r="55" spans="1:15" ht="15" customHeight="1" x14ac:dyDescent="0.25">
      <c r="A55" s="201">
        <v>51</v>
      </c>
      <c r="B55" s="202" t="s">
        <v>523</v>
      </c>
      <c r="C55" s="203" t="s">
        <v>247</v>
      </c>
      <c r="D55" s="203" t="s">
        <v>524</v>
      </c>
      <c r="E55" s="203" t="s">
        <v>525</v>
      </c>
      <c r="F55" s="203"/>
      <c r="G55" s="203"/>
      <c r="H55" s="203"/>
      <c r="I55" s="203" t="s">
        <v>250</v>
      </c>
      <c r="J55" s="203">
        <v>2021</v>
      </c>
      <c r="K55" s="203" t="s">
        <v>526</v>
      </c>
      <c r="L55" s="203" t="s">
        <v>291</v>
      </c>
      <c r="M55" s="203" t="s">
        <v>527</v>
      </c>
      <c r="N55" s="203" t="s">
        <v>528</v>
      </c>
      <c r="O55" s="203" t="s">
        <v>529</v>
      </c>
    </row>
    <row r="56" spans="1:15" ht="15" customHeight="1" x14ac:dyDescent="0.25">
      <c r="A56" s="201">
        <v>52</v>
      </c>
      <c r="B56" s="202" t="s">
        <v>523</v>
      </c>
      <c r="C56" s="203" t="s">
        <v>256</v>
      </c>
      <c r="D56" s="203" t="s">
        <v>530</v>
      </c>
      <c r="E56" s="203"/>
      <c r="F56" s="203" t="s">
        <v>272</v>
      </c>
      <c r="G56" s="204">
        <v>0</v>
      </c>
      <c r="H56" s="204">
        <v>2000</v>
      </c>
      <c r="I56" s="203" t="s">
        <v>250</v>
      </c>
      <c r="J56" s="203">
        <v>2025</v>
      </c>
      <c r="K56" s="203" t="s">
        <v>531</v>
      </c>
      <c r="L56" s="203" t="s">
        <v>291</v>
      </c>
      <c r="M56" s="203" t="s">
        <v>532</v>
      </c>
      <c r="N56" s="203" t="s">
        <v>533</v>
      </c>
      <c r="O56" s="203" t="s">
        <v>529</v>
      </c>
    </row>
    <row r="57" spans="1:15" ht="15" customHeight="1" x14ac:dyDescent="0.25">
      <c r="A57" s="201">
        <v>53</v>
      </c>
      <c r="B57" s="202" t="s">
        <v>534</v>
      </c>
      <c r="C57" s="203" t="s">
        <v>256</v>
      </c>
      <c r="D57" s="203" t="s">
        <v>535</v>
      </c>
      <c r="E57" s="203"/>
      <c r="F57" s="203" t="s">
        <v>272</v>
      </c>
      <c r="G57" s="204">
        <v>0</v>
      </c>
      <c r="H57" s="204">
        <v>5</v>
      </c>
      <c r="I57" s="203" t="s">
        <v>250</v>
      </c>
      <c r="J57" s="203">
        <v>2024</v>
      </c>
      <c r="K57" s="203" t="s">
        <v>508</v>
      </c>
      <c r="L57" s="203" t="s">
        <v>291</v>
      </c>
      <c r="M57" s="203" t="s">
        <v>536</v>
      </c>
      <c r="N57" s="203" t="s">
        <v>537</v>
      </c>
      <c r="O57" s="203" t="s">
        <v>529</v>
      </c>
    </row>
    <row r="58" spans="1:15" ht="15" customHeight="1" x14ac:dyDescent="0.25">
      <c r="A58" s="201">
        <v>54</v>
      </c>
      <c r="B58" s="202" t="s">
        <v>538</v>
      </c>
      <c r="C58" s="203" t="s">
        <v>256</v>
      </c>
      <c r="D58" s="203" t="s">
        <v>539</v>
      </c>
      <c r="E58" s="203"/>
      <c r="F58" s="203" t="s">
        <v>272</v>
      </c>
      <c r="G58" s="204">
        <v>0</v>
      </c>
      <c r="H58" s="204">
        <v>200</v>
      </c>
      <c r="I58" s="203" t="s">
        <v>250</v>
      </c>
      <c r="J58" s="203">
        <v>2024</v>
      </c>
      <c r="K58" s="203" t="s">
        <v>540</v>
      </c>
      <c r="L58" s="203" t="s">
        <v>291</v>
      </c>
      <c r="M58" s="203" t="s">
        <v>541</v>
      </c>
      <c r="N58" s="203" t="s">
        <v>542</v>
      </c>
      <c r="O58" s="203" t="s">
        <v>529</v>
      </c>
    </row>
    <row r="59" spans="1:15" ht="15" customHeight="1" x14ac:dyDescent="0.25">
      <c r="A59" s="201">
        <v>55</v>
      </c>
      <c r="B59" s="202" t="s">
        <v>543</v>
      </c>
      <c r="C59" s="203" t="s">
        <v>247</v>
      </c>
      <c r="D59" s="203" t="s">
        <v>544</v>
      </c>
      <c r="E59" s="203" t="s">
        <v>545</v>
      </c>
      <c r="F59" s="203"/>
      <c r="G59" s="203"/>
      <c r="H59" s="203"/>
      <c r="I59" s="203" t="s">
        <v>250</v>
      </c>
      <c r="J59" s="203">
        <v>2022</v>
      </c>
      <c r="K59" s="203" t="s">
        <v>546</v>
      </c>
      <c r="L59" s="203" t="s">
        <v>291</v>
      </c>
      <c r="M59" s="203" t="s">
        <v>547</v>
      </c>
      <c r="N59" s="203" t="s">
        <v>548</v>
      </c>
      <c r="O59" s="203" t="s">
        <v>529</v>
      </c>
    </row>
    <row r="60" spans="1:15" ht="15" customHeight="1" x14ac:dyDescent="0.25">
      <c r="A60" s="201">
        <v>56</v>
      </c>
      <c r="B60" s="202" t="s">
        <v>543</v>
      </c>
      <c r="C60" s="203" t="s">
        <v>256</v>
      </c>
      <c r="D60" s="203" t="s">
        <v>549</v>
      </c>
      <c r="E60" s="203"/>
      <c r="F60" s="203" t="s">
        <v>550</v>
      </c>
      <c r="G60" s="204">
        <v>0</v>
      </c>
      <c r="H60" s="204">
        <v>250</v>
      </c>
      <c r="I60" s="203" t="s">
        <v>250</v>
      </c>
      <c r="J60" s="203">
        <v>2023</v>
      </c>
      <c r="K60" s="203" t="s">
        <v>546</v>
      </c>
      <c r="L60" s="203" t="s">
        <v>291</v>
      </c>
      <c r="M60" s="203" t="s">
        <v>551</v>
      </c>
      <c r="N60" s="203" t="s">
        <v>552</v>
      </c>
      <c r="O60" s="203" t="s">
        <v>529</v>
      </c>
    </row>
    <row r="61" spans="1:15" ht="15" customHeight="1" x14ac:dyDescent="0.25">
      <c r="A61" s="201">
        <v>57</v>
      </c>
      <c r="B61" s="202" t="s">
        <v>553</v>
      </c>
      <c r="C61" s="203" t="s">
        <v>256</v>
      </c>
      <c r="D61" s="203" t="s">
        <v>554</v>
      </c>
      <c r="E61" s="203"/>
      <c r="F61" s="203" t="s">
        <v>272</v>
      </c>
      <c r="G61" s="204">
        <v>0</v>
      </c>
      <c r="H61" s="204">
        <v>5</v>
      </c>
      <c r="I61" s="203" t="s">
        <v>250</v>
      </c>
      <c r="J61" s="203">
        <v>2022</v>
      </c>
      <c r="K61" s="203" t="s">
        <v>555</v>
      </c>
      <c r="L61" s="203" t="s">
        <v>556</v>
      </c>
      <c r="M61" s="203" t="s">
        <v>557</v>
      </c>
      <c r="N61" s="203" t="s">
        <v>558</v>
      </c>
      <c r="O61" s="203" t="s">
        <v>559</v>
      </c>
    </row>
    <row r="62" spans="1:15" ht="15" customHeight="1" x14ac:dyDescent="0.25">
      <c r="A62" s="201">
        <v>58</v>
      </c>
      <c r="B62" s="202" t="s">
        <v>553</v>
      </c>
      <c r="C62" s="203" t="s">
        <v>256</v>
      </c>
      <c r="D62" s="203" t="s">
        <v>560</v>
      </c>
      <c r="E62" s="203"/>
      <c r="F62" s="203" t="s">
        <v>272</v>
      </c>
      <c r="G62" s="203">
        <v>0</v>
      </c>
      <c r="H62" s="203" t="s">
        <v>561</v>
      </c>
      <c r="I62" s="203" t="s">
        <v>250</v>
      </c>
      <c r="J62" s="203">
        <v>2025</v>
      </c>
      <c r="K62" s="203" t="s">
        <v>555</v>
      </c>
      <c r="L62" s="203" t="s">
        <v>562</v>
      </c>
      <c r="M62" s="203" t="s">
        <v>563</v>
      </c>
      <c r="N62" s="203" t="s">
        <v>564</v>
      </c>
      <c r="O62" s="203" t="s">
        <v>559</v>
      </c>
    </row>
    <row r="63" spans="1:15" ht="15" customHeight="1" x14ac:dyDescent="0.25">
      <c r="A63" s="201">
        <v>59</v>
      </c>
      <c r="B63" s="202" t="s">
        <v>565</v>
      </c>
      <c r="C63" s="203" t="s">
        <v>256</v>
      </c>
      <c r="D63" s="203" t="s">
        <v>566</v>
      </c>
      <c r="E63" s="203"/>
      <c r="F63" s="203" t="s">
        <v>272</v>
      </c>
      <c r="G63" s="204">
        <v>60</v>
      </c>
      <c r="H63" s="204">
        <v>300</v>
      </c>
      <c r="I63" s="203" t="s">
        <v>250</v>
      </c>
      <c r="J63" s="203">
        <v>2023</v>
      </c>
      <c r="K63" s="203" t="s">
        <v>567</v>
      </c>
      <c r="L63" s="203" t="s">
        <v>291</v>
      </c>
      <c r="M63" s="203" t="s">
        <v>568</v>
      </c>
      <c r="N63" s="203" t="s">
        <v>569</v>
      </c>
      <c r="O63" s="203" t="s">
        <v>512</v>
      </c>
    </row>
    <row r="64" spans="1:15" ht="15" customHeight="1" x14ac:dyDescent="0.25">
      <c r="A64" s="201">
        <v>60</v>
      </c>
      <c r="B64" s="202" t="s">
        <v>570</v>
      </c>
      <c r="C64" s="203" t="s">
        <v>256</v>
      </c>
      <c r="D64" s="203" t="s">
        <v>571</v>
      </c>
      <c r="E64" s="203"/>
      <c r="F64" s="203" t="s">
        <v>272</v>
      </c>
      <c r="G64" s="204">
        <v>0</v>
      </c>
      <c r="H64" s="204">
        <v>450</v>
      </c>
      <c r="I64" s="203" t="s">
        <v>250</v>
      </c>
      <c r="J64" s="203">
        <v>2024</v>
      </c>
      <c r="K64" s="203" t="s">
        <v>509</v>
      </c>
      <c r="L64" s="203" t="s">
        <v>509</v>
      </c>
      <c r="M64" s="203" t="s">
        <v>572</v>
      </c>
      <c r="N64" s="203" t="s">
        <v>573</v>
      </c>
      <c r="O64" s="203" t="s">
        <v>516</v>
      </c>
    </row>
    <row r="65" spans="1:15" ht="15" customHeight="1" x14ac:dyDescent="0.25">
      <c r="A65" s="201">
        <v>61</v>
      </c>
      <c r="B65" s="202" t="s">
        <v>574</v>
      </c>
      <c r="C65" s="203" t="s">
        <v>247</v>
      </c>
      <c r="D65" s="203" t="s">
        <v>575</v>
      </c>
      <c r="E65" s="203" t="s">
        <v>576</v>
      </c>
      <c r="F65" s="203"/>
      <c r="G65" s="203"/>
      <c r="H65" s="203"/>
      <c r="I65" s="203" t="s">
        <v>250</v>
      </c>
      <c r="J65" s="203">
        <v>2025</v>
      </c>
      <c r="K65" s="203" t="s">
        <v>577</v>
      </c>
      <c r="L65" s="203" t="s">
        <v>291</v>
      </c>
      <c r="M65" s="203" t="s">
        <v>578</v>
      </c>
      <c r="N65" s="203" t="s">
        <v>579</v>
      </c>
      <c r="O65" s="203" t="s">
        <v>512</v>
      </c>
    </row>
    <row r="66" spans="1:15" ht="15" customHeight="1" x14ac:dyDescent="0.25">
      <c r="A66" s="201">
        <v>62</v>
      </c>
      <c r="B66" s="202" t="s">
        <v>574</v>
      </c>
      <c r="C66" s="203" t="s">
        <v>256</v>
      </c>
      <c r="D66" s="203" t="s">
        <v>580</v>
      </c>
      <c r="E66" s="203"/>
      <c r="F66" s="203" t="s">
        <v>272</v>
      </c>
      <c r="G66" s="204">
        <v>0</v>
      </c>
      <c r="H66" s="204">
        <v>185</v>
      </c>
      <c r="I66" s="203" t="s">
        <v>250</v>
      </c>
      <c r="J66" s="203">
        <v>2025</v>
      </c>
      <c r="K66" s="203" t="s">
        <v>577</v>
      </c>
      <c r="L66" s="203" t="s">
        <v>291</v>
      </c>
      <c r="M66" s="203" t="s">
        <v>581</v>
      </c>
      <c r="N66" s="203" t="s">
        <v>579</v>
      </c>
      <c r="O66" s="203" t="s">
        <v>512</v>
      </c>
    </row>
    <row r="67" spans="1:15" ht="15" customHeight="1" x14ac:dyDescent="0.25">
      <c r="A67" s="201">
        <v>63</v>
      </c>
      <c r="B67" s="202" t="s">
        <v>582</v>
      </c>
      <c r="C67" s="203" t="s">
        <v>256</v>
      </c>
      <c r="D67" s="203" t="s">
        <v>583</v>
      </c>
      <c r="E67" s="203"/>
      <c r="F67" s="203" t="s">
        <v>272</v>
      </c>
      <c r="G67" s="204">
        <v>0</v>
      </c>
      <c r="H67" s="204">
        <v>100</v>
      </c>
      <c r="I67" s="203" t="s">
        <v>250</v>
      </c>
      <c r="J67" s="203">
        <v>2025</v>
      </c>
      <c r="K67" s="203" t="s">
        <v>584</v>
      </c>
      <c r="L67" s="203" t="s">
        <v>509</v>
      </c>
      <c r="M67" s="203" t="s">
        <v>585</v>
      </c>
      <c r="N67" s="203" t="s">
        <v>586</v>
      </c>
      <c r="O67" s="203" t="s">
        <v>587</v>
      </c>
    </row>
    <row r="68" spans="1:15" ht="15" customHeight="1" x14ac:dyDescent="0.25">
      <c r="A68" s="201">
        <v>64</v>
      </c>
      <c r="B68" s="202" t="s">
        <v>588</v>
      </c>
      <c r="C68" s="203" t="s">
        <v>247</v>
      </c>
      <c r="D68" s="203" t="s">
        <v>589</v>
      </c>
      <c r="E68" s="203" t="s">
        <v>590</v>
      </c>
      <c r="F68" s="203"/>
      <c r="G68" s="203"/>
      <c r="H68" s="203"/>
      <c r="I68" s="203" t="s">
        <v>250</v>
      </c>
      <c r="J68" s="203">
        <v>2023</v>
      </c>
      <c r="K68" s="203" t="s">
        <v>508</v>
      </c>
      <c r="L68" s="203" t="s">
        <v>591</v>
      </c>
      <c r="M68" s="203" t="s">
        <v>592</v>
      </c>
      <c r="N68" s="203" t="s">
        <v>593</v>
      </c>
      <c r="O68" s="203" t="s">
        <v>512</v>
      </c>
    </row>
    <row r="69" spans="1:15" ht="15" customHeight="1" x14ac:dyDescent="0.25">
      <c r="A69" s="201">
        <v>65</v>
      </c>
      <c r="B69" s="202" t="s">
        <v>588</v>
      </c>
      <c r="C69" s="203" t="s">
        <v>256</v>
      </c>
      <c r="D69" s="203" t="s">
        <v>594</v>
      </c>
      <c r="E69" s="203"/>
      <c r="F69" s="203" t="s">
        <v>272</v>
      </c>
      <c r="G69" s="204">
        <v>0</v>
      </c>
      <c r="H69" s="204">
        <v>20</v>
      </c>
      <c r="I69" s="203" t="s">
        <v>250</v>
      </c>
      <c r="J69" s="203">
        <v>2023</v>
      </c>
      <c r="K69" s="203" t="s">
        <v>508</v>
      </c>
      <c r="L69" s="203" t="s">
        <v>591</v>
      </c>
      <c r="M69" s="203" t="s">
        <v>595</v>
      </c>
      <c r="N69" s="203" t="s">
        <v>593</v>
      </c>
      <c r="O69" s="203" t="s">
        <v>512</v>
      </c>
    </row>
    <row r="70" spans="1:15" ht="15" customHeight="1" x14ac:dyDescent="0.25">
      <c r="A70" s="201">
        <v>66</v>
      </c>
      <c r="B70" s="202" t="s">
        <v>596</v>
      </c>
      <c r="C70" s="203" t="s">
        <v>247</v>
      </c>
      <c r="D70" s="203" t="s">
        <v>597</v>
      </c>
      <c r="E70" s="203" t="s">
        <v>598</v>
      </c>
      <c r="F70" s="203"/>
      <c r="G70" s="203"/>
      <c r="H70" s="203"/>
      <c r="I70" s="203" t="s">
        <v>250</v>
      </c>
      <c r="J70" s="203">
        <v>2025</v>
      </c>
      <c r="K70" s="203" t="s">
        <v>508</v>
      </c>
      <c r="L70" s="203" t="s">
        <v>291</v>
      </c>
      <c r="M70" s="203" t="s">
        <v>599</v>
      </c>
      <c r="N70" s="203" t="s">
        <v>600</v>
      </c>
      <c r="O70" s="203" t="s">
        <v>512</v>
      </c>
    </row>
    <row r="71" spans="1:15" ht="15" customHeight="1" x14ac:dyDescent="0.25">
      <c r="A71" s="201">
        <v>67</v>
      </c>
      <c r="B71" s="202" t="s">
        <v>601</v>
      </c>
      <c r="C71" s="203" t="s">
        <v>247</v>
      </c>
      <c r="D71" s="203" t="s">
        <v>602</v>
      </c>
      <c r="E71" s="203" t="s">
        <v>603</v>
      </c>
      <c r="F71" s="203"/>
      <c r="G71" s="203"/>
      <c r="H71" s="203"/>
      <c r="I71" s="203" t="s">
        <v>250</v>
      </c>
      <c r="J71" s="203">
        <v>2022</v>
      </c>
      <c r="K71" s="203" t="s">
        <v>508</v>
      </c>
      <c r="L71" s="203" t="s">
        <v>291</v>
      </c>
      <c r="M71" s="203" t="s">
        <v>604</v>
      </c>
      <c r="N71" s="203" t="s">
        <v>605</v>
      </c>
      <c r="O71" s="203" t="s">
        <v>606</v>
      </c>
    </row>
    <row r="72" spans="1:15" ht="15" customHeight="1" x14ac:dyDescent="0.25">
      <c r="A72" s="201">
        <v>68</v>
      </c>
      <c r="B72" s="202" t="s">
        <v>607</v>
      </c>
      <c r="C72" s="203" t="s">
        <v>247</v>
      </c>
      <c r="D72" s="203" t="s">
        <v>608</v>
      </c>
      <c r="E72" s="203" t="s">
        <v>609</v>
      </c>
      <c r="F72" s="203"/>
      <c r="G72" s="203"/>
      <c r="H72" s="203"/>
      <c r="I72" s="203" t="s">
        <v>266</v>
      </c>
      <c r="J72" s="203">
        <v>2022</v>
      </c>
      <c r="K72" s="203" t="s">
        <v>291</v>
      </c>
      <c r="L72" s="203" t="s">
        <v>291</v>
      </c>
      <c r="M72" s="203" t="s">
        <v>610</v>
      </c>
      <c r="N72" s="203" t="s">
        <v>611</v>
      </c>
      <c r="O72" s="203" t="s">
        <v>612</v>
      </c>
    </row>
    <row r="73" spans="1:15" ht="15" customHeight="1" x14ac:dyDescent="0.25">
      <c r="A73" s="201">
        <v>69</v>
      </c>
      <c r="B73" s="202" t="s">
        <v>613</v>
      </c>
      <c r="C73" s="203" t="s">
        <v>256</v>
      </c>
      <c r="D73" s="203" t="s">
        <v>614</v>
      </c>
      <c r="E73" s="203"/>
      <c r="F73" s="203" t="s">
        <v>615</v>
      </c>
      <c r="G73" s="204">
        <v>0</v>
      </c>
      <c r="H73" s="204">
        <v>6</v>
      </c>
      <c r="I73" s="203" t="s">
        <v>250</v>
      </c>
      <c r="J73" s="203">
        <v>2024</v>
      </c>
      <c r="K73" s="203" t="s">
        <v>616</v>
      </c>
      <c r="L73" s="203" t="s">
        <v>291</v>
      </c>
      <c r="M73" s="203" t="s">
        <v>617</v>
      </c>
      <c r="N73" s="203" t="s">
        <v>618</v>
      </c>
      <c r="O73" s="203" t="s">
        <v>619</v>
      </c>
    </row>
    <row r="74" spans="1:15" ht="15" customHeight="1" x14ac:dyDescent="0.25">
      <c r="A74" s="201">
        <v>70</v>
      </c>
      <c r="B74" s="202" t="s">
        <v>620</v>
      </c>
      <c r="C74" s="203" t="s">
        <v>256</v>
      </c>
      <c r="D74" s="203" t="s">
        <v>621</v>
      </c>
      <c r="E74" s="203"/>
      <c r="F74" s="203" t="s">
        <v>622</v>
      </c>
      <c r="G74" s="204">
        <v>0</v>
      </c>
      <c r="H74" s="204">
        <v>1</v>
      </c>
      <c r="I74" s="203" t="s">
        <v>364</v>
      </c>
      <c r="J74" s="203">
        <v>2023</v>
      </c>
      <c r="K74" s="203" t="s">
        <v>623</v>
      </c>
      <c r="L74" s="203" t="s">
        <v>291</v>
      </c>
      <c r="M74" s="203" t="s">
        <v>624</v>
      </c>
      <c r="N74" s="203" t="s">
        <v>625</v>
      </c>
      <c r="O74" s="203" t="s">
        <v>626</v>
      </c>
    </row>
    <row r="75" spans="1:15" ht="15" customHeight="1" x14ac:dyDescent="0.25">
      <c r="A75" s="201">
        <v>71</v>
      </c>
      <c r="B75" s="202" t="s">
        <v>627</v>
      </c>
      <c r="C75" s="203" t="s">
        <v>256</v>
      </c>
      <c r="D75" s="203" t="s">
        <v>628</v>
      </c>
      <c r="E75" s="203"/>
      <c r="F75" s="203" t="s">
        <v>629</v>
      </c>
      <c r="G75" s="204">
        <v>0</v>
      </c>
      <c r="H75" s="204">
        <v>377</v>
      </c>
      <c r="I75" s="203" t="s">
        <v>250</v>
      </c>
      <c r="J75" s="203">
        <v>2025</v>
      </c>
      <c r="K75" s="203" t="s">
        <v>291</v>
      </c>
      <c r="L75" s="203" t="s">
        <v>291</v>
      </c>
      <c r="M75" s="203" t="s">
        <v>630</v>
      </c>
      <c r="N75" s="203" t="s">
        <v>631</v>
      </c>
      <c r="O75" s="203" t="s">
        <v>632</v>
      </c>
    </row>
    <row r="76" spans="1:15" ht="15" customHeight="1" x14ac:dyDescent="0.25">
      <c r="A76" s="201">
        <v>72</v>
      </c>
      <c r="B76" s="202" t="s">
        <v>633</v>
      </c>
      <c r="C76" s="203" t="s">
        <v>247</v>
      </c>
      <c r="D76" s="203" t="s">
        <v>634</v>
      </c>
      <c r="E76" s="203" t="s">
        <v>635</v>
      </c>
      <c r="F76" s="203"/>
      <c r="G76" s="203"/>
      <c r="H76" s="203"/>
      <c r="I76" s="203" t="s">
        <v>636</v>
      </c>
      <c r="J76" s="203">
        <v>2021</v>
      </c>
      <c r="K76" s="203" t="s">
        <v>637</v>
      </c>
      <c r="L76" s="203" t="s">
        <v>638</v>
      </c>
      <c r="M76" s="203" t="s">
        <v>639</v>
      </c>
      <c r="N76" s="203" t="s">
        <v>640</v>
      </c>
      <c r="O76" s="203" t="s">
        <v>641</v>
      </c>
    </row>
    <row r="77" spans="1:15" ht="15" customHeight="1" x14ac:dyDescent="0.25">
      <c r="A77" s="201">
        <v>73</v>
      </c>
      <c r="B77" s="202" t="s">
        <v>633</v>
      </c>
      <c r="C77" s="203" t="s">
        <v>247</v>
      </c>
      <c r="D77" s="203" t="s">
        <v>642</v>
      </c>
      <c r="E77" s="203" t="s">
        <v>643</v>
      </c>
      <c r="F77" s="203"/>
      <c r="G77" s="203"/>
      <c r="H77" s="203"/>
      <c r="I77" s="203" t="s">
        <v>636</v>
      </c>
      <c r="J77" s="203">
        <v>2023</v>
      </c>
      <c r="K77" s="203" t="s">
        <v>644</v>
      </c>
      <c r="L77" s="203" t="s">
        <v>645</v>
      </c>
      <c r="M77" s="203" t="s">
        <v>646</v>
      </c>
      <c r="N77" s="203" t="s">
        <v>647</v>
      </c>
      <c r="O77" s="203" t="s">
        <v>648</v>
      </c>
    </row>
    <row r="78" spans="1:15" ht="15" customHeight="1" x14ac:dyDescent="0.25">
      <c r="A78" s="201">
        <v>74</v>
      </c>
      <c r="B78" s="202" t="s">
        <v>633</v>
      </c>
      <c r="C78" s="203" t="s">
        <v>256</v>
      </c>
      <c r="D78" s="203" t="s">
        <v>649</v>
      </c>
      <c r="E78" s="203"/>
      <c r="F78" s="203" t="s">
        <v>650</v>
      </c>
      <c r="G78" s="205">
        <v>5.5</v>
      </c>
      <c r="H78" s="205">
        <v>3.5</v>
      </c>
      <c r="I78" s="203" t="s">
        <v>250</v>
      </c>
      <c r="J78" s="203">
        <v>2025</v>
      </c>
      <c r="K78" s="203" t="s">
        <v>651</v>
      </c>
      <c r="L78" s="203" t="s">
        <v>652</v>
      </c>
      <c r="M78" s="203" t="s">
        <v>653</v>
      </c>
      <c r="N78" s="203" t="s">
        <v>654</v>
      </c>
      <c r="O78" s="203" t="s">
        <v>655</v>
      </c>
    </row>
    <row r="79" spans="1:15" ht="15" customHeight="1" x14ac:dyDescent="0.25">
      <c r="A79" s="201">
        <v>75</v>
      </c>
      <c r="B79" s="202" t="s">
        <v>656</v>
      </c>
      <c r="C79" s="203" t="s">
        <v>247</v>
      </c>
      <c r="D79" s="203" t="s">
        <v>657</v>
      </c>
      <c r="E79" s="203" t="s">
        <v>658</v>
      </c>
      <c r="F79" s="203"/>
      <c r="G79" s="203"/>
      <c r="H79" s="203"/>
      <c r="I79" s="203" t="s">
        <v>636</v>
      </c>
      <c r="J79" s="203">
        <v>2023</v>
      </c>
      <c r="K79" s="203" t="s">
        <v>659</v>
      </c>
      <c r="L79" s="203" t="s">
        <v>660</v>
      </c>
      <c r="M79" s="203" t="s">
        <v>661</v>
      </c>
      <c r="N79" s="203" t="s">
        <v>662</v>
      </c>
      <c r="O79" s="203" t="s">
        <v>663</v>
      </c>
    </row>
    <row r="80" spans="1:15" ht="15" customHeight="1" x14ac:dyDescent="0.25">
      <c r="A80" s="201">
        <v>76</v>
      </c>
      <c r="B80" s="202" t="s">
        <v>664</v>
      </c>
      <c r="C80" s="203" t="s">
        <v>247</v>
      </c>
      <c r="D80" s="203" t="s">
        <v>665</v>
      </c>
      <c r="E80" s="203" t="s">
        <v>666</v>
      </c>
      <c r="F80" s="203"/>
      <c r="G80" s="203"/>
      <c r="H80" s="203"/>
      <c r="I80" s="203" t="s">
        <v>250</v>
      </c>
      <c r="J80" s="203">
        <v>2024</v>
      </c>
      <c r="K80" s="203" t="s">
        <v>667</v>
      </c>
      <c r="L80" s="203" t="s">
        <v>668</v>
      </c>
      <c r="M80" s="203" t="s">
        <v>669</v>
      </c>
      <c r="N80" s="203" t="s">
        <v>670</v>
      </c>
      <c r="O80" s="203" t="s">
        <v>671</v>
      </c>
    </row>
    <row r="81" spans="1:15" ht="15" customHeight="1" x14ac:dyDescent="0.25">
      <c r="A81" s="201">
        <v>77</v>
      </c>
      <c r="B81" s="202" t="s">
        <v>672</v>
      </c>
      <c r="C81" s="203" t="s">
        <v>247</v>
      </c>
      <c r="D81" s="203" t="s">
        <v>673</v>
      </c>
      <c r="E81" s="203" t="s">
        <v>674</v>
      </c>
      <c r="F81" s="203"/>
      <c r="G81" s="203"/>
      <c r="H81" s="203"/>
      <c r="I81" s="203" t="s">
        <v>250</v>
      </c>
      <c r="J81" s="203">
        <v>2024</v>
      </c>
      <c r="K81" s="203" t="s">
        <v>675</v>
      </c>
      <c r="L81" s="203" t="s">
        <v>676</v>
      </c>
      <c r="M81" s="203" t="s">
        <v>677</v>
      </c>
      <c r="N81" s="203" t="s">
        <v>678</v>
      </c>
      <c r="O81" s="203" t="s">
        <v>663</v>
      </c>
    </row>
    <row r="82" spans="1:15" ht="15" customHeight="1" x14ac:dyDescent="0.25">
      <c r="A82" s="201">
        <v>78</v>
      </c>
      <c r="B82" s="202" t="s">
        <v>679</v>
      </c>
      <c r="C82" s="203" t="s">
        <v>247</v>
      </c>
      <c r="D82" s="203" t="s">
        <v>680</v>
      </c>
      <c r="E82" s="203" t="s">
        <v>681</v>
      </c>
      <c r="F82" s="203"/>
      <c r="G82" s="203"/>
      <c r="H82" s="203"/>
      <c r="I82" s="203" t="s">
        <v>364</v>
      </c>
      <c r="J82" s="203">
        <v>2023</v>
      </c>
      <c r="K82" s="203" t="s">
        <v>682</v>
      </c>
      <c r="L82" s="203" t="s">
        <v>469</v>
      </c>
      <c r="M82" s="203" t="s">
        <v>683</v>
      </c>
      <c r="N82" s="203" t="s">
        <v>684</v>
      </c>
      <c r="O82" s="203" t="s">
        <v>685</v>
      </c>
    </row>
    <row r="83" spans="1:15" ht="15" customHeight="1" x14ac:dyDescent="0.25">
      <c r="A83" s="201">
        <v>79</v>
      </c>
      <c r="B83" s="202" t="s">
        <v>679</v>
      </c>
      <c r="C83" s="203" t="s">
        <v>247</v>
      </c>
      <c r="D83" s="203" t="s">
        <v>686</v>
      </c>
      <c r="E83" s="203" t="s">
        <v>687</v>
      </c>
      <c r="F83" s="203"/>
      <c r="G83" s="203"/>
      <c r="H83" s="203"/>
      <c r="I83" s="203" t="s">
        <v>250</v>
      </c>
      <c r="J83" s="203">
        <v>2023</v>
      </c>
      <c r="K83" s="203" t="s">
        <v>688</v>
      </c>
      <c r="L83" s="203" t="s">
        <v>469</v>
      </c>
      <c r="M83" s="203" t="s">
        <v>689</v>
      </c>
      <c r="N83" s="203" t="s">
        <v>690</v>
      </c>
      <c r="O83" s="203" t="s">
        <v>691</v>
      </c>
    </row>
    <row r="84" spans="1:15" ht="15" customHeight="1" x14ac:dyDescent="0.25">
      <c r="A84" s="201">
        <v>80</v>
      </c>
      <c r="B84" s="202" t="s">
        <v>679</v>
      </c>
      <c r="C84" s="203" t="s">
        <v>247</v>
      </c>
      <c r="D84" s="203" t="s">
        <v>692</v>
      </c>
      <c r="E84" s="203" t="s">
        <v>693</v>
      </c>
      <c r="F84" s="203"/>
      <c r="G84" s="203"/>
      <c r="H84" s="203"/>
      <c r="I84" s="203" t="s">
        <v>250</v>
      </c>
      <c r="J84" s="203">
        <v>2023</v>
      </c>
      <c r="K84" s="203" t="s">
        <v>694</v>
      </c>
      <c r="L84" s="203" t="s">
        <v>469</v>
      </c>
      <c r="M84" s="203" t="s">
        <v>695</v>
      </c>
      <c r="N84" s="203" t="s">
        <v>696</v>
      </c>
      <c r="O84" s="203" t="s">
        <v>697</v>
      </c>
    </row>
    <row r="85" spans="1:15" ht="15" customHeight="1" x14ac:dyDescent="0.25">
      <c r="A85" s="201">
        <v>81</v>
      </c>
      <c r="B85" s="202" t="s">
        <v>679</v>
      </c>
      <c r="C85" s="203" t="s">
        <v>256</v>
      </c>
      <c r="D85" s="203" t="s">
        <v>698</v>
      </c>
      <c r="E85" s="203"/>
      <c r="F85" s="203" t="s">
        <v>699</v>
      </c>
      <c r="G85" s="203" t="s">
        <v>700</v>
      </c>
      <c r="H85" s="203" t="s">
        <v>701</v>
      </c>
      <c r="I85" s="203" t="s">
        <v>250</v>
      </c>
      <c r="J85" s="203">
        <v>2025</v>
      </c>
      <c r="K85" s="203" t="s">
        <v>702</v>
      </c>
      <c r="L85" s="203" t="s">
        <v>703</v>
      </c>
      <c r="M85" s="203" t="s">
        <v>704</v>
      </c>
      <c r="N85" s="203" t="s">
        <v>705</v>
      </c>
      <c r="O85" s="203" t="s">
        <v>706</v>
      </c>
    </row>
    <row r="86" spans="1:15" ht="15" customHeight="1" x14ac:dyDescent="0.25">
      <c r="A86" s="201">
        <v>82</v>
      </c>
      <c r="B86" s="202" t="s">
        <v>679</v>
      </c>
      <c r="C86" s="203" t="s">
        <v>256</v>
      </c>
      <c r="D86" s="203" t="s">
        <v>707</v>
      </c>
      <c r="E86" s="203"/>
      <c r="F86" s="203" t="s">
        <v>708</v>
      </c>
      <c r="G86" s="203" t="s">
        <v>709</v>
      </c>
      <c r="H86" s="203" t="s">
        <v>710</v>
      </c>
      <c r="I86" s="203" t="s">
        <v>250</v>
      </c>
      <c r="J86" s="203">
        <v>2025</v>
      </c>
      <c r="K86" s="203" t="s">
        <v>702</v>
      </c>
      <c r="L86" s="203" t="s">
        <v>703</v>
      </c>
      <c r="M86" s="203" t="s">
        <v>711</v>
      </c>
      <c r="N86" s="203" t="s">
        <v>712</v>
      </c>
      <c r="O86" s="203" t="s">
        <v>706</v>
      </c>
    </row>
    <row r="87" spans="1:15" ht="15" customHeight="1" x14ac:dyDescent="0.25">
      <c r="A87" s="201">
        <v>83</v>
      </c>
      <c r="B87" s="202" t="s">
        <v>713</v>
      </c>
      <c r="C87" s="203" t="s">
        <v>247</v>
      </c>
      <c r="D87" s="203" t="s">
        <v>714</v>
      </c>
      <c r="E87" s="203" t="s">
        <v>715</v>
      </c>
      <c r="F87" s="203"/>
      <c r="G87" s="203"/>
      <c r="H87" s="203"/>
      <c r="I87" s="203" t="s">
        <v>364</v>
      </c>
      <c r="J87" s="203">
        <v>2022</v>
      </c>
      <c r="K87" s="203" t="s">
        <v>716</v>
      </c>
      <c r="L87" s="203" t="s">
        <v>716</v>
      </c>
      <c r="M87" s="203" t="s">
        <v>717</v>
      </c>
      <c r="N87" s="203" t="s">
        <v>718</v>
      </c>
      <c r="O87" s="203" t="s">
        <v>719</v>
      </c>
    </row>
    <row r="88" spans="1:15" ht="15" customHeight="1" x14ac:dyDescent="0.25">
      <c r="A88" s="201">
        <v>84</v>
      </c>
      <c r="B88" s="202" t="s">
        <v>713</v>
      </c>
      <c r="C88" s="203" t="s">
        <v>256</v>
      </c>
      <c r="D88" s="203" t="s">
        <v>720</v>
      </c>
      <c r="E88" s="203"/>
      <c r="F88" s="203" t="s">
        <v>721</v>
      </c>
      <c r="G88" s="204">
        <v>0</v>
      </c>
      <c r="H88" s="204">
        <v>2</v>
      </c>
      <c r="I88" s="203" t="s">
        <v>364</v>
      </c>
      <c r="J88" s="203">
        <v>2024</v>
      </c>
      <c r="K88" s="203" t="s">
        <v>722</v>
      </c>
      <c r="L88" s="203" t="s">
        <v>722</v>
      </c>
      <c r="M88" s="203" t="s">
        <v>723</v>
      </c>
      <c r="N88" s="203" t="s">
        <v>423</v>
      </c>
      <c r="O88" s="203" t="s">
        <v>724</v>
      </c>
    </row>
    <row r="89" spans="1:15" ht="15" customHeight="1" x14ac:dyDescent="0.25">
      <c r="A89" s="201">
        <v>85</v>
      </c>
      <c r="B89" s="202" t="s">
        <v>713</v>
      </c>
      <c r="C89" s="203" t="s">
        <v>256</v>
      </c>
      <c r="D89" s="203" t="s">
        <v>725</v>
      </c>
      <c r="E89" s="203"/>
      <c r="F89" s="203" t="s">
        <v>721</v>
      </c>
      <c r="G89" s="204">
        <v>2</v>
      </c>
      <c r="H89" s="204">
        <v>8</v>
      </c>
      <c r="I89" s="203" t="s">
        <v>250</v>
      </c>
      <c r="J89" s="203">
        <v>2024</v>
      </c>
      <c r="K89" s="203" t="s">
        <v>722</v>
      </c>
      <c r="L89" s="203" t="s">
        <v>722</v>
      </c>
      <c r="M89" s="203" t="s">
        <v>726</v>
      </c>
      <c r="N89" s="203" t="s">
        <v>423</v>
      </c>
      <c r="O89" s="203" t="s">
        <v>724</v>
      </c>
    </row>
    <row r="90" spans="1:15" ht="15" customHeight="1" x14ac:dyDescent="0.25">
      <c r="A90" s="201">
        <v>86</v>
      </c>
      <c r="B90" s="202" t="s">
        <v>727</v>
      </c>
      <c r="C90" s="203" t="s">
        <v>247</v>
      </c>
      <c r="D90" s="203" t="s">
        <v>728</v>
      </c>
      <c r="E90" s="203" t="s">
        <v>715</v>
      </c>
      <c r="F90" s="203"/>
      <c r="G90" s="203"/>
      <c r="H90" s="203"/>
      <c r="I90" s="203" t="s">
        <v>364</v>
      </c>
      <c r="J90" s="203">
        <v>2022</v>
      </c>
      <c r="K90" s="203" t="s">
        <v>716</v>
      </c>
      <c r="L90" s="203" t="s">
        <v>716</v>
      </c>
      <c r="M90" s="203" t="s">
        <v>729</v>
      </c>
      <c r="N90" s="203" t="s">
        <v>718</v>
      </c>
      <c r="O90" s="203" t="s">
        <v>719</v>
      </c>
    </row>
    <row r="91" spans="1:15" ht="15" customHeight="1" x14ac:dyDescent="0.25">
      <c r="A91" s="201">
        <v>87</v>
      </c>
      <c r="B91" s="202" t="s">
        <v>727</v>
      </c>
      <c r="C91" s="203" t="s">
        <v>256</v>
      </c>
      <c r="D91" s="203" t="s">
        <v>730</v>
      </c>
      <c r="E91" s="203"/>
      <c r="F91" s="203" t="s">
        <v>721</v>
      </c>
      <c r="G91" s="204">
        <v>0</v>
      </c>
      <c r="H91" s="204">
        <v>2</v>
      </c>
      <c r="I91" s="203" t="s">
        <v>364</v>
      </c>
      <c r="J91" s="203">
        <v>2023</v>
      </c>
      <c r="K91" s="203" t="s">
        <v>722</v>
      </c>
      <c r="L91" s="203" t="s">
        <v>722</v>
      </c>
      <c r="M91" s="203" t="s">
        <v>731</v>
      </c>
      <c r="N91" s="203" t="s">
        <v>423</v>
      </c>
      <c r="O91" s="203" t="s">
        <v>724</v>
      </c>
    </row>
    <row r="92" spans="1:15" ht="15" customHeight="1" x14ac:dyDescent="0.25">
      <c r="A92" s="201">
        <v>88</v>
      </c>
      <c r="B92" s="202" t="s">
        <v>727</v>
      </c>
      <c r="C92" s="203" t="s">
        <v>256</v>
      </c>
      <c r="D92" s="203" t="s">
        <v>732</v>
      </c>
      <c r="E92" s="203"/>
      <c r="F92" s="203" t="s">
        <v>721</v>
      </c>
      <c r="G92" s="204">
        <v>2</v>
      </c>
      <c r="H92" s="204">
        <v>8</v>
      </c>
      <c r="I92" s="203" t="s">
        <v>364</v>
      </c>
      <c r="J92" s="203">
        <v>2024</v>
      </c>
      <c r="K92" s="203" t="s">
        <v>722</v>
      </c>
      <c r="L92" s="203" t="s">
        <v>722</v>
      </c>
      <c r="M92" s="203" t="s">
        <v>733</v>
      </c>
      <c r="N92" s="203" t="s">
        <v>423</v>
      </c>
      <c r="O92" s="203" t="s">
        <v>724</v>
      </c>
    </row>
    <row r="93" spans="1:15" ht="15" customHeight="1" x14ac:dyDescent="0.25">
      <c r="A93" s="201">
        <v>89</v>
      </c>
      <c r="B93" s="202" t="s">
        <v>734</v>
      </c>
      <c r="C93" s="203" t="s">
        <v>247</v>
      </c>
      <c r="D93" s="203" t="s">
        <v>735</v>
      </c>
      <c r="E93" s="203" t="s">
        <v>715</v>
      </c>
      <c r="F93" s="203"/>
      <c r="G93" s="203"/>
      <c r="H93" s="203"/>
      <c r="I93" s="203" t="s">
        <v>364</v>
      </c>
      <c r="J93" s="203">
        <v>2022</v>
      </c>
      <c r="K93" s="203" t="s">
        <v>722</v>
      </c>
      <c r="L93" s="203" t="s">
        <v>722</v>
      </c>
      <c r="M93" s="203" t="s">
        <v>736</v>
      </c>
      <c r="N93" s="203" t="s">
        <v>718</v>
      </c>
      <c r="O93" s="203" t="s">
        <v>719</v>
      </c>
    </row>
    <row r="94" spans="1:15" ht="15" customHeight="1" x14ac:dyDescent="0.25">
      <c r="A94" s="201">
        <v>90</v>
      </c>
      <c r="B94" s="202" t="s">
        <v>734</v>
      </c>
      <c r="C94" s="203" t="s">
        <v>256</v>
      </c>
      <c r="D94" s="203" t="s">
        <v>737</v>
      </c>
      <c r="E94" s="203"/>
      <c r="F94" s="203" t="s">
        <v>721</v>
      </c>
      <c r="G94" s="204">
        <v>0</v>
      </c>
      <c r="H94" s="204">
        <v>26</v>
      </c>
      <c r="I94" s="203" t="s">
        <v>250</v>
      </c>
      <c r="J94" s="203">
        <v>2022</v>
      </c>
      <c r="K94" s="203" t="s">
        <v>722</v>
      </c>
      <c r="L94" s="203" t="s">
        <v>722</v>
      </c>
      <c r="M94" s="203" t="s">
        <v>738</v>
      </c>
      <c r="N94" s="203" t="s">
        <v>423</v>
      </c>
      <c r="O94" s="203" t="s">
        <v>724</v>
      </c>
    </row>
    <row r="95" spans="1:15" ht="15" customHeight="1" x14ac:dyDescent="0.25">
      <c r="A95" s="201">
        <v>91</v>
      </c>
      <c r="B95" s="202" t="s">
        <v>734</v>
      </c>
      <c r="C95" s="203" t="s">
        <v>256</v>
      </c>
      <c r="D95" s="203" t="s">
        <v>739</v>
      </c>
      <c r="E95" s="203"/>
      <c r="F95" s="203" t="s">
        <v>721</v>
      </c>
      <c r="G95" s="204">
        <v>26</v>
      </c>
      <c r="H95" s="204">
        <v>56</v>
      </c>
      <c r="I95" s="203" t="s">
        <v>250</v>
      </c>
      <c r="J95" s="203">
        <v>2023</v>
      </c>
      <c r="K95" s="203" t="s">
        <v>722</v>
      </c>
      <c r="L95" s="203" t="s">
        <v>722</v>
      </c>
      <c r="M95" s="203" t="s">
        <v>740</v>
      </c>
      <c r="N95" s="203" t="s">
        <v>423</v>
      </c>
      <c r="O95" s="203" t="s">
        <v>724</v>
      </c>
    </row>
    <row r="96" spans="1:15" ht="15" customHeight="1" x14ac:dyDescent="0.25">
      <c r="A96" s="201">
        <v>92</v>
      </c>
      <c r="B96" s="202" t="s">
        <v>741</v>
      </c>
      <c r="C96" s="203" t="s">
        <v>256</v>
      </c>
      <c r="D96" s="203" t="s">
        <v>742</v>
      </c>
      <c r="E96" s="203"/>
      <c r="F96" s="203" t="s">
        <v>743</v>
      </c>
      <c r="G96" s="204">
        <v>0</v>
      </c>
      <c r="H96" s="204">
        <v>45</v>
      </c>
      <c r="I96" s="203" t="s">
        <v>364</v>
      </c>
      <c r="J96" s="203">
        <v>2022</v>
      </c>
      <c r="K96" s="203" t="s">
        <v>722</v>
      </c>
      <c r="L96" s="203" t="s">
        <v>722</v>
      </c>
      <c r="M96" s="203" t="s">
        <v>744</v>
      </c>
      <c r="N96" s="203" t="s">
        <v>423</v>
      </c>
      <c r="O96" s="203" t="s">
        <v>724</v>
      </c>
    </row>
    <row r="97" spans="1:15" ht="15" customHeight="1" x14ac:dyDescent="0.25">
      <c r="A97" s="201">
        <v>93</v>
      </c>
      <c r="B97" s="202" t="s">
        <v>741</v>
      </c>
      <c r="C97" s="203" t="s">
        <v>256</v>
      </c>
      <c r="D97" s="203" t="s">
        <v>745</v>
      </c>
      <c r="E97" s="203"/>
      <c r="F97" s="203" t="s">
        <v>746</v>
      </c>
      <c r="G97" s="204">
        <v>0</v>
      </c>
      <c r="H97" s="204">
        <v>25</v>
      </c>
      <c r="I97" s="203" t="s">
        <v>364</v>
      </c>
      <c r="J97" s="203">
        <v>2022</v>
      </c>
      <c r="K97" s="203" t="s">
        <v>747</v>
      </c>
      <c r="L97" s="203" t="s">
        <v>747</v>
      </c>
      <c r="M97" s="203" t="s">
        <v>748</v>
      </c>
      <c r="N97" s="203" t="s">
        <v>423</v>
      </c>
      <c r="O97" s="203" t="s">
        <v>724</v>
      </c>
    </row>
    <row r="98" spans="1:15" ht="15" customHeight="1" x14ac:dyDescent="0.25">
      <c r="A98" s="201">
        <v>94</v>
      </c>
      <c r="B98" s="202" t="s">
        <v>741</v>
      </c>
      <c r="C98" s="203" t="s">
        <v>256</v>
      </c>
      <c r="D98" s="203" t="s">
        <v>749</v>
      </c>
      <c r="E98" s="203"/>
      <c r="F98" s="203" t="s">
        <v>750</v>
      </c>
      <c r="G98" s="204">
        <v>0</v>
      </c>
      <c r="H98" s="204">
        <v>3</v>
      </c>
      <c r="I98" s="203" t="s">
        <v>364</v>
      </c>
      <c r="J98" s="203">
        <v>2022</v>
      </c>
      <c r="K98" s="203" t="s">
        <v>722</v>
      </c>
      <c r="L98" s="203" t="s">
        <v>722</v>
      </c>
      <c r="M98" s="203" t="s">
        <v>751</v>
      </c>
      <c r="N98" s="203" t="s">
        <v>423</v>
      </c>
      <c r="O98" s="203" t="s">
        <v>724</v>
      </c>
    </row>
    <row r="99" spans="1:15" ht="15" customHeight="1" x14ac:dyDescent="0.25">
      <c r="A99" s="201">
        <v>95</v>
      </c>
      <c r="B99" s="202" t="s">
        <v>741</v>
      </c>
      <c r="C99" s="203" t="s">
        <v>256</v>
      </c>
      <c r="D99" s="203" t="s">
        <v>749</v>
      </c>
      <c r="E99" s="203"/>
      <c r="F99" s="203" t="s">
        <v>750</v>
      </c>
      <c r="G99" s="204">
        <v>3</v>
      </c>
      <c r="H99" s="204">
        <v>6</v>
      </c>
      <c r="I99" s="203" t="s">
        <v>250</v>
      </c>
      <c r="J99" s="203">
        <v>2022</v>
      </c>
      <c r="K99" s="203" t="s">
        <v>722</v>
      </c>
      <c r="L99" s="203" t="s">
        <v>722</v>
      </c>
      <c r="M99" s="203" t="s">
        <v>751</v>
      </c>
      <c r="N99" s="203" t="s">
        <v>423</v>
      </c>
      <c r="O99" s="203" t="s">
        <v>724</v>
      </c>
    </row>
    <row r="100" spans="1:15" ht="15" customHeight="1" x14ac:dyDescent="0.25">
      <c r="A100" s="201">
        <v>96</v>
      </c>
      <c r="B100" s="202" t="s">
        <v>741</v>
      </c>
      <c r="C100" s="203" t="s">
        <v>256</v>
      </c>
      <c r="D100" s="203" t="s">
        <v>742</v>
      </c>
      <c r="E100" s="203"/>
      <c r="F100" s="203" t="s">
        <v>743</v>
      </c>
      <c r="G100" s="204">
        <v>45</v>
      </c>
      <c r="H100" s="204">
        <v>160</v>
      </c>
      <c r="I100" s="203" t="s">
        <v>250</v>
      </c>
      <c r="J100" s="203">
        <v>2022</v>
      </c>
      <c r="K100" s="203" t="s">
        <v>722</v>
      </c>
      <c r="L100" s="203" t="s">
        <v>722</v>
      </c>
      <c r="M100" s="203" t="s">
        <v>744</v>
      </c>
      <c r="N100" s="203" t="s">
        <v>423</v>
      </c>
      <c r="O100" s="203" t="s">
        <v>724</v>
      </c>
    </row>
    <row r="101" spans="1:15" ht="15" customHeight="1" x14ac:dyDescent="0.25">
      <c r="A101" s="201">
        <v>97</v>
      </c>
      <c r="B101" s="202" t="s">
        <v>741</v>
      </c>
      <c r="C101" s="203" t="s">
        <v>256</v>
      </c>
      <c r="D101" s="203" t="s">
        <v>745</v>
      </c>
      <c r="E101" s="203"/>
      <c r="F101" s="203" t="s">
        <v>746</v>
      </c>
      <c r="G101" s="204">
        <v>25</v>
      </c>
      <c r="H101" s="204">
        <v>49</v>
      </c>
      <c r="I101" s="203" t="s">
        <v>250</v>
      </c>
      <c r="J101" s="203">
        <v>2022</v>
      </c>
      <c r="K101" s="203" t="s">
        <v>747</v>
      </c>
      <c r="L101" s="203" t="s">
        <v>747</v>
      </c>
      <c r="M101" s="203" t="s">
        <v>752</v>
      </c>
      <c r="N101" s="203" t="s">
        <v>423</v>
      </c>
      <c r="O101" s="203" t="s">
        <v>724</v>
      </c>
    </row>
    <row r="102" spans="1:15" ht="15" customHeight="1" x14ac:dyDescent="0.25">
      <c r="A102" s="201">
        <v>98</v>
      </c>
      <c r="B102" s="202" t="s">
        <v>741</v>
      </c>
      <c r="C102" s="203" t="s">
        <v>256</v>
      </c>
      <c r="D102" s="203" t="s">
        <v>742</v>
      </c>
      <c r="E102" s="203"/>
      <c r="F102" s="203" t="s">
        <v>743</v>
      </c>
      <c r="G102" s="204">
        <v>160</v>
      </c>
      <c r="H102" s="204">
        <v>291</v>
      </c>
      <c r="I102" s="203" t="s">
        <v>250</v>
      </c>
      <c r="J102" s="203">
        <v>2024</v>
      </c>
      <c r="K102" s="203" t="s">
        <v>722</v>
      </c>
      <c r="L102" s="203" t="s">
        <v>722</v>
      </c>
      <c r="M102" s="203" t="s">
        <v>744</v>
      </c>
      <c r="N102" s="203" t="s">
        <v>423</v>
      </c>
      <c r="O102" s="203" t="s">
        <v>724</v>
      </c>
    </row>
    <row r="103" spans="1:15" ht="15" customHeight="1" x14ac:dyDescent="0.25">
      <c r="A103" s="201">
        <v>99</v>
      </c>
      <c r="B103" s="202" t="s">
        <v>741</v>
      </c>
      <c r="C103" s="203" t="s">
        <v>256</v>
      </c>
      <c r="D103" s="203" t="s">
        <v>749</v>
      </c>
      <c r="E103" s="203"/>
      <c r="F103" s="203" t="s">
        <v>750</v>
      </c>
      <c r="G103" s="204">
        <v>6</v>
      </c>
      <c r="H103" s="204">
        <v>7</v>
      </c>
      <c r="I103" s="203" t="s">
        <v>364</v>
      </c>
      <c r="J103" s="203">
        <v>2023</v>
      </c>
      <c r="K103" s="203" t="s">
        <v>722</v>
      </c>
      <c r="L103" s="203" t="s">
        <v>722</v>
      </c>
      <c r="M103" s="203" t="s">
        <v>751</v>
      </c>
      <c r="N103" s="203" t="s">
        <v>423</v>
      </c>
      <c r="O103" s="203" t="s">
        <v>724</v>
      </c>
    </row>
    <row r="104" spans="1:15" ht="15" customHeight="1" x14ac:dyDescent="0.25">
      <c r="A104" s="201">
        <v>100</v>
      </c>
      <c r="B104" s="202" t="s">
        <v>741</v>
      </c>
      <c r="C104" s="203" t="s">
        <v>256</v>
      </c>
      <c r="D104" s="203" t="s">
        <v>745</v>
      </c>
      <c r="E104" s="203"/>
      <c r="F104" s="203" t="s">
        <v>746</v>
      </c>
      <c r="G104" s="204">
        <v>49</v>
      </c>
      <c r="H104" s="204">
        <v>85</v>
      </c>
      <c r="I104" s="203" t="s">
        <v>250</v>
      </c>
      <c r="J104" s="203">
        <v>2023</v>
      </c>
      <c r="K104" s="203" t="s">
        <v>747</v>
      </c>
      <c r="L104" s="203" t="s">
        <v>747</v>
      </c>
      <c r="M104" s="203" t="s">
        <v>748</v>
      </c>
      <c r="N104" s="203" t="s">
        <v>423</v>
      </c>
      <c r="O104" s="203" t="s">
        <v>724</v>
      </c>
    </row>
    <row r="105" spans="1:15" ht="15" customHeight="1" x14ac:dyDescent="0.25">
      <c r="A105" s="201">
        <v>101</v>
      </c>
      <c r="B105" s="202" t="s">
        <v>741</v>
      </c>
      <c r="C105" s="203" t="s">
        <v>256</v>
      </c>
      <c r="D105" s="203" t="s">
        <v>749</v>
      </c>
      <c r="E105" s="203"/>
      <c r="F105" s="203" t="s">
        <v>750</v>
      </c>
      <c r="G105" s="204">
        <v>7</v>
      </c>
      <c r="H105" s="204">
        <v>8</v>
      </c>
      <c r="I105" s="203" t="s">
        <v>250</v>
      </c>
      <c r="J105" s="203">
        <v>2023</v>
      </c>
      <c r="K105" s="203" t="s">
        <v>722</v>
      </c>
      <c r="L105" s="203" t="s">
        <v>722</v>
      </c>
      <c r="M105" s="203" t="s">
        <v>751</v>
      </c>
      <c r="N105" s="203" t="s">
        <v>423</v>
      </c>
      <c r="O105" s="203" t="s">
        <v>753</v>
      </c>
    </row>
    <row r="106" spans="1:15" ht="15" customHeight="1" x14ac:dyDescent="0.25">
      <c r="A106" s="201">
        <v>102</v>
      </c>
      <c r="B106" s="202" t="s">
        <v>754</v>
      </c>
      <c r="C106" s="203" t="s">
        <v>247</v>
      </c>
      <c r="D106" s="203" t="s">
        <v>755</v>
      </c>
      <c r="E106" s="203" t="s">
        <v>756</v>
      </c>
      <c r="F106" s="203"/>
      <c r="G106" s="203"/>
      <c r="H106" s="203"/>
      <c r="I106" s="203" t="s">
        <v>250</v>
      </c>
      <c r="J106" s="203">
        <v>2021</v>
      </c>
      <c r="K106" s="203" t="s">
        <v>757</v>
      </c>
      <c r="L106" s="203" t="s">
        <v>291</v>
      </c>
      <c r="M106" s="203" t="s">
        <v>758</v>
      </c>
      <c r="N106" s="203" t="s">
        <v>759</v>
      </c>
      <c r="O106" s="203" t="s">
        <v>760</v>
      </c>
    </row>
    <row r="107" spans="1:15" ht="15" customHeight="1" x14ac:dyDescent="0.25">
      <c r="A107" s="201">
        <v>103</v>
      </c>
      <c r="B107" s="202" t="s">
        <v>754</v>
      </c>
      <c r="C107" s="203" t="s">
        <v>256</v>
      </c>
      <c r="D107" s="203" t="s">
        <v>761</v>
      </c>
      <c r="E107" s="203"/>
      <c r="F107" s="203" t="s">
        <v>762</v>
      </c>
      <c r="G107" s="204">
        <v>0</v>
      </c>
      <c r="H107" s="204">
        <v>75</v>
      </c>
      <c r="I107" s="203" t="s">
        <v>250</v>
      </c>
      <c r="J107" s="203">
        <v>2023</v>
      </c>
      <c r="K107" s="203" t="s">
        <v>763</v>
      </c>
      <c r="L107" s="203" t="s">
        <v>291</v>
      </c>
      <c r="M107" s="203" t="s">
        <v>764</v>
      </c>
      <c r="N107" s="203" t="s">
        <v>765</v>
      </c>
      <c r="O107" s="203" t="s">
        <v>766</v>
      </c>
    </row>
    <row r="108" spans="1:15" ht="15" customHeight="1" x14ac:dyDescent="0.25">
      <c r="A108" s="201">
        <v>104</v>
      </c>
      <c r="B108" s="202" t="s">
        <v>754</v>
      </c>
      <c r="C108" s="203" t="s">
        <v>256</v>
      </c>
      <c r="D108" s="203" t="s">
        <v>767</v>
      </c>
      <c r="E108" s="203"/>
      <c r="F108" s="203" t="s">
        <v>768</v>
      </c>
      <c r="G108" s="204">
        <v>0</v>
      </c>
      <c r="H108" s="204">
        <v>216</v>
      </c>
      <c r="I108" s="203" t="s">
        <v>266</v>
      </c>
      <c r="J108" s="203">
        <v>2026</v>
      </c>
      <c r="K108" s="203" t="s">
        <v>769</v>
      </c>
      <c r="L108" s="203" t="s">
        <v>291</v>
      </c>
      <c r="M108" s="203" t="s">
        <v>770</v>
      </c>
      <c r="N108" s="203" t="s">
        <v>771</v>
      </c>
      <c r="O108" s="203" t="s">
        <v>772</v>
      </c>
    </row>
    <row r="109" spans="1:15" ht="15" customHeight="1" x14ac:dyDescent="0.25">
      <c r="A109" s="201">
        <v>105</v>
      </c>
      <c r="B109" s="202" t="s">
        <v>773</v>
      </c>
      <c r="C109" s="203" t="s">
        <v>247</v>
      </c>
      <c r="D109" s="203" t="s">
        <v>774</v>
      </c>
      <c r="E109" s="203" t="s">
        <v>775</v>
      </c>
      <c r="F109" s="203"/>
      <c r="G109" s="203"/>
      <c r="H109" s="203"/>
      <c r="I109" s="203" t="s">
        <v>250</v>
      </c>
      <c r="J109" s="203">
        <v>2021</v>
      </c>
      <c r="K109" s="203" t="s">
        <v>757</v>
      </c>
      <c r="L109" s="203" t="s">
        <v>291</v>
      </c>
      <c r="M109" s="203" t="s">
        <v>776</v>
      </c>
      <c r="N109" s="203" t="s">
        <v>759</v>
      </c>
      <c r="O109" s="203" t="s">
        <v>777</v>
      </c>
    </row>
    <row r="110" spans="1:15" ht="15" customHeight="1" x14ac:dyDescent="0.25">
      <c r="A110" s="201">
        <v>106</v>
      </c>
      <c r="B110" s="202" t="s">
        <v>773</v>
      </c>
      <c r="C110" s="203" t="s">
        <v>256</v>
      </c>
      <c r="D110" s="203" t="s">
        <v>778</v>
      </c>
      <c r="E110" s="203"/>
      <c r="F110" s="203" t="s">
        <v>762</v>
      </c>
      <c r="G110" s="204">
        <v>0</v>
      </c>
      <c r="H110" s="204">
        <v>80</v>
      </c>
      <c r="I110" s="203" t="s">
        <v>779</v>
      </c>
      <c r="J110" s="203">
        <v>2024</v>
      </c>
      <c r="K110" s="203" t="s">
        <v>763</v>
      </c>
      <c r="L110" s="203" t="s">
        <v>291</v>
      </c>
      <c r="M110" s="203" t="s">
        <v>780</v>
      </c>
      <c r="N110" s="203" t="s">
        <v>765</v>
      </c>
      <c r="O110" s="203" t="s">
        <v>781</v>
      </c>
    </row>
    <row r="111" spans="1:15" ht="15" customHeight="1" x14ac:dyDescent="0.25">
      <c r="A111" s="201">
        <v>107</v>
      </c>
      <c r="B111" s="202" t="s">
        <v>773</v>
      </c>
      <c r="C111" s="203" t="s">
        <v>256</v>
      </c>
      <c r="D111" s="203" t="s">
        <v>767</v>
      </c>
      <c r="E111" s="203"/>
      <c r="F111" s="203" t="s">
        <v>768</v>
      </c>
      <c r="G111" s="204">
        <v>0</v>
      </c>
      <c r="H111" s="204">
        <v>286</v>
      </c>
      <c r="I111" s="203" t="s">
        <v>266</v>
      </c>
      <c r="J111" s="203">
        <v>2026</v>
      </c>
      <c r="K111" s="203" t="s">
        <v>782</v>
      </c>
      <c r="L111" s="203" t="s">
        <v>291</v>
      </c>
      <c r="M111" s="203" t="s">
        <v>783</v>
      </c>
      <c r="N111" s="203" t="s">
        <v>784</v>
      </c>
      <c r="O111" s="203" t="s">
        <v>785</v>
      </c>
    </row>
    <row r="112" spans="1:15" ht="15" customHeight="1" x14ac:dyDescent="0.25">
      <c r="A112" s="201">
        <v>108</v>
      </c>
      <c r="B112" s="202" t="s">
        <v>786</v>
      </c>
      <c r="C112" s="203" t="s">
        <v>256</v>
      </c>
      <c r="D112" s="203" t="s">
        <v>787</v>
      </c>
      <c r="E112" s="203"/>
      <c r="F112" s="203" t="s">
        <v>762</v>
      </c>
      <c r="G112" s="204">
        <v>0</v>
      </c>
      <c r="H112" s="204">
        <v>75</v>
      </c>
      <c r="I112" s="203" t="s">
        <v>250</v>
      </c>
      <c r="J112" s="203">
        <v>2023</v>
      </c>
      <c r="K112" s="203" t="s">
        <v>763</v>
      </c>
      <c r="L112" s="203" t="s">
        <v>788</v>
      </c>
      <c r="M112" s="203" t="s">
        <v>789</v>
      </c>
      <c r="N112" s="203" t="s">
        <v>765</v>
      </c>
      <c r="O112" s="203" t="s">
        <v>766</v>
      </c>
    </row>
    <row r="113" spans="1:15" ht="15" customHeight="1" x14ac:dyDescent="0.25">
      <c r="A113" s="201">
        <v>109</v>
      </c>
      <c r="B113" s="202" t="s">
        <v>786</v>
      </c>
      <c r="C113" s="203" t="s">
        <v>256</v>
      </c>
      <c r="D113" s="203" t="s">
        <v>790</v>
      </c>
      <c r="E113" s="203"/>
      <c r="F113" s="203" t="s">
        <v>768</v>
      </c>
      <c r="G113" s="204">
        <v>0</v>
      </c>
      <c r="H113" s="204">
        <v>390</v>
      </c>
      <c r="I113" s="203" t="s">
        <v>266</v>
      </c>
      <c r="J113" s="203">
        <v>2026</v>
      </c>
      <c r="K113" s="203" t="s">
        <v>769</v>
      </c>
      <c r="L113" s="203" t="s">
        <v>788</v>
      </c>
      <c r="M113" s="203" t="s">
        <v>791</v>
      </c>
      <c r="N113" s="203" t="s">
        <v>771</v>
      </c>
      <c r="O113" s="203" t="s">
        <v>772</v>
      </c>
    </row>
    <row r="114" spans="1:15" ht="15" customHeight="1" x14ac:dyDescent="0.25">
      <c r="A114" s="201">
        <v>110</v>
      </c>
      <c r="B114" s="202" t="s">
        <v>792</v>
      </c>
      <c r="C114" s="203" t="s">
        <v>247</v>
      </c>
      <c r="D114" s="203" t="s">
        <v>793</v>
      </c>
      <c r="E114" s="203" t="s">
        <v>794</v>
      </c>
      <c r="F114" s="203"/>
      <c r="G114" s="203"/>
      <c r="H114" s="203"/>
      <c r="I114" s="203" t="s">
        <v>636</v>
      </c>
      <c r="J114" s="203">
        <v>2022</v>
      </c>
      <c r="K114" s="203" t="s">
        <v>795</v>
      </c>
      <c r="L114" s="203" t="s">
        <v>796</v>
      </c>
      <c r="M114" s="203" t="s">
        <v>797</v>
      </c>
      <c r="N114" s="203" t="s">
        <v>798</v>
      </c>
      <c r="O114" s="203" t="s">
        <v>799</v>
      </c>
    </row>
    <row r="115" spans="1:15" ht="15" customHeight="1" x14ac:dyDescent="0.25">
      <c r="A115" s="201">
        <v>111</v>
      </c>
      <c r="B115" s="202" t="s">
        <v>800</v>
      </c>
      <c r="C115" s="203" t="s">
        <v>247</v>
      </c>
      <c r="D115" s="203" t="s">
        <v>801</v>
      </c>
      <c r="E115" s="203" t="s">
        <v>794</v>
      </c>
      <c r="F115" s="203"/>
      <c r="G115" s="203"/>
      <c r="H115" s="203"/>
      <c r="I115" s="203" t="s">
        <v>250</v>
      </c>
      <c r="J115" s="203">
        <v>2022</v>
      </c>
      <c r="K115" s="203" t="s">
        <v>795</v>
      </c>
      <c r="L115" s="203" t="s">
        <v>796</v>
      </c>
      <c r="M115" s="203" t="s">
        <v>802</v>
      </c>
      <c r="N115" s="203" t="s">
        <v>803</v>
      </c>
      <c r="O115" s="203" t="s">
        <v>799</v>
      </c>
    </row>
    <row r="116" spans="1:15" ht="15" customHeight="1" x14ac:dyDescent="0.25">
      <c r="A116" s="201">
        <v>112</v>
      </c>
      <c r="B116" s="202" t="s">
        <v>804</v>
      </c>
      <c r="C116" s="203" t="s">
        <v>256</v>
      </c>
      <c r="D116" s="203" t="s">
        <v>805</v>
      </c>
      <c r="E116" s="203"/>
      <c r="F116" s="203" t="s">
        <v>806</v>
      </c>
      <c r="G116" s="204">
        <v>0</v>
      </c>
      <c r="H116" s="204">
        <v>270</v>
      </c>
      <c r="I116" s="203" t="s">
        <v>266</v>
      </c>
      <c r="J116" s="203">
        <v>2026</v>
      </c>
      <c r="K116" s="203" t="s">
        <v>807</v>
      </c>
      <c r="L116" s="203" t="s">
        <v>291</v>
      </c>
      <c r="M116" s="203" t="s">
        <v>808</v>
      </c>
      <c r="N116" s="203" t="s">
        <v>809</v>
      </c>
      <c r="O116" s="203" t="s">
        <v>810</v>
      </c>
    </row>
    <row r="117" spans="1:15" ht="15" customHeight="1" x14ac:dyDescent="0.25">
      <c r="A117" s="201">
        <v>113</v>
      </c>
      <c r="B117" s="202" t="s">
        <v>811</v>
      </c>
      <c r="C117" s="203" t="s">
        <v>247</v>
      </c>
      <c r="D117" s="203" t="s">
        <v>812</v>
      </c>
      <c r="E117" s="203" t="s">
        <v>813</v>
      </c>
      <c r="F117" s="203"/>
      <c r="G117" s="203"/>
      <c r="H117" s="203"/>
      <c r="I117" s="203" t="s">
        <v>364</v>
      </c>
      <c r="J117" s="203">
        <v>2024</v>
      </c>
      <c r="K117" s="203" t="s">
        <v>291</v>
      </c>
      <c r="L117" s="203" t="s">
        <v>291</v>
      </c>
      <c r="M117" s="203" t="s">
        <v>814</v>
      </c>
      <c r="N117" s="203" t="s">
        <v>798</v>
      </c>
      <c r="O117" s="203" t="s">
        <v>799</v>
      </c>
    </row>
    <row r="118" spans="1:15" ht="15" customHeight="1" x14ac:dyDescent="0.25">
      <c r="A118" s="201">
        <v>114</v>
      </c>
      <c r="B118" s="202" t="s">
        <v>811</v>
      </c>
      <c r="C118" s="203" t="s">
        <v>256</v>
      </c>
      <c r="D118" s="203" t="s">
        <v>815</v>
      </c>
      <c r="E118" s="203"/>
      <c r="F118" s="203" t="s">
        <v>816</v>
      </c>
      <c r="G118" s="204">
        <v>0</v>
      </c>
      <c r="H118" s="204">
        <v>245327</v>
      </c>
      <c r="I118" s="203" t="s">
        <v>266</v>
      </c>
      <c r="J118" s="203">
        <v>2026</v>
      </c>
      <c r="K118" s="203" t="s">
        <v>807</v>
      </c>
      <c r="L118" s="203" t="s">
        <v>291</v>
      </c>
      <c r="M118" s="203" t="s">
        <v>817</v>
      </c>
      <c r="N118" s="203" t="s">
        <v>818</v>
      </c>
      <c r="O118" s="203" t="s">
        <v>810</v>
      </c>
    </row>
    <row r="119" spans="1:15" ht="15" customHeight="1" x14ac:dyDescent="0.25">
      <c r="A119" s="201">
        <v>115</v>
      </c>
      <c r="B119" s="202" t="s">
        <v>819</v>
      </c>
      <c r="C119" s="203" t="s">
        <v>256</v>
      </c>
      <c r="D119" s="203" t="s">
        <v>820</v>
      </c>
      <c r="E119" s="203" t="s">
        <v>821</v>
      </c>
      <c r="F119" s="203" t="s">
        <v>272</v>
      </c>
      <c r="G119" s="204">
        <v>0</v>
      </c>
      <c r="H119" s="204">
        <v>52</v>
      </c>
      <c r="I119" s="203" t="s">
        <v>250</v>
      </c>
      <c r="J119" s="203">
        <v>2025</v>
      </c>
      <c r="K119" s="203" t="s">
        <v>822</v>
      </c>
      <c r="L119" s="203" t="s">
        <v>823</v>
      </c>
      <c r="M119" s="203" t="s">
        <v>824</v>
      </c>
      <c r="N119" s="203" t="s">
        <v>825</v>
      </c>
      <c r="O119" s="203" t="s">
        <v>826</v>
      </c>
    </row>
    <row r="120" spans="1:15" ht="15" customHeight="1" x14ac:dyDescent="0.25">
      <c r="A120" s="201">
        <v>116</v>
      </c>
      <c r="B120" s="202" t="s">
        <v>819</v>
      </c>
      <c r="C120" s="203" t="s">
        <v>256</v>
      </c>
      <c r="D120" s="203" t="s">
        <v>827</v>
      </c>
      <c r="E120" s="203" t="s">
        <v>821</v>
      </c>
      <c r="F120" s="203" t="s">
        <v>828</v>
      </c>
      <c r="G120" s="204">
        <v>0</v>
      </c>
      <c r="H120" s="204">
        <v>40</v>
      </c>
      <c r="I120" s="203" t="s">
        <v>250</v>
      </c>
      <c r="J120" s="203">
        <v>2025</v>
      </c>
      <c r="K120" s="203" t="s">
        <v>822</v>
      </c>
      <c r="L120" s="203" t="s">
        <v>823</v>
      </c>
      <c r="M120" s="203" t="s">
        <v>829</v>
      </c>
      <c r="N120" s="203" t="s">
        <v>825</v>
      </c>
      <c r="O120" s="203" t="s">
        <v>826</v>
      </c>
    </row>
    <row r="121" spans="1:15" ht="15" customHeight="1" x14ac:dyDescent="0.25">
      <c r="A121" s="201">
        <v>117</v>
      </c>
      <c r="B121" s="202" t="s">
        <v>830</v>
      </c>
      <c r="C121" s="203" t="s">
        <v>256</v>
      </c>
      <c r="D121" s="203" t="s">
        <v>831</v>
      </c>
      <c r="E121" s="203" t="s">
        <v>821</v>
      </c>
      <c r="F121" s="203" t="s">
        <v>832</v>
      </c>
      <c r="G121" s="204">
        <v>0</v>
      </c>
      <c r="H121" s="204">
        <v>1500</v>
      </c>
      <c r="I121" s="203" t="s">
        <v>250</v>
      </c>
      <c r="J121" s="203">
        <v>2025</v>
      </c>
      <c r="K121" s="203" t="s">
        <v>822</v>
      </c>
      <c r="L121" s="203" t="s">
        <v>823</v>
      </c>
      <c r="M121" s="203" t="s">
        <v>833</v>
      </c>
      <c r="N121" s="203" t="s">
        <v>825</v>
      </c>
      <c r="O121" s="203" t="s">
        <v>826</v>
      </c>
    </row>
    <row r="122" spans="1:15" ht="15" customHeight="1" x14ac:dyDescent="0.25">
      <c r="A122" s="201">
        <v>118</v>
      </c>
      <c r="B122" s="202" t="s">
        <v>834</v>
      </c>
      <c r="C122" s="203" t="s">
        <v>256</v>
      </c>
      <c r="D122" s="203" t="s">
        <v>835</v>
      </c>
      <c r="E122" s="203" t="s">
        <v>821</v>
      </c>
      <c r="F122" s="203" t="s">
        <v>832</v>
      </c>
      <c r="G122" s="204">
        <v>0</v>
      </c>
      <c r="H122" s="204">
        <v>2880</v>
      </c>
      <c r="I122" s="203" t="s">
        <v>250</v>
      </c>
      <c r="J122" s="203">
        <v>2025</v>
      </c>
      <c r="K122" s="203" t="s">
        <v>836</v>
      </c>
      <c r="L122" s="203" t="s">
        <v>837</v>
      </c>
      <c r="M122" s="203" t="s">
        <v>838</v>
      </c>
      <c r="N122" s="203" t="s">
        <v>839</v>
      </c>
      <c r="O122" s="203" t="s">
        <v>840</v>
      </c>
    </row>
    <row r="123" spans="1:15" ht="15" customHeight="1" x14ac:dyDescent="0.25">
      <c r="A123" s="201">
        <v>119</v>
      </c>
      <c r="B123" s="202" t="s">
        <v>841</v>
      </c>
      <c r="C123" s="203" t="s">
        <v>256</v>
      </c>
      <c r="D123" s="203" t="s">
        <v>842</v>
      </c>
      <c r="E123" s="203" t="s">
        <v>821</v>
      </c>
      <c r="F123" s="203" t="s">
        <v>832</v>
      </c>
      <c r="G123" s="204">
        <v>0</v>
      </c>
      <c r="H123" s="204">
        <v>4555</v>
      </c>
      <c r="I123" s="203" t="s">
        <v>250</v>
      </c>
      <c r="J123" s="203">
        <v>2025</v>
      </c>
      <c r="K123" s="203" t="s">
        <v>843</v>
      </c>
      <c r="L123" s="203" t="s">
        <v>823</v>
      </c>
      <c r="M123" s="203" t="s">
        <v>844</v>
      </c>
      <c r="N123" s="203" t="s">
        <v>825</v>
      </c>
      <c r="O123" s="203" t="s">
        <v>826</v>
      </c>
    </row>
    <row r="124" spans="1:15" ht="15" customHeight="1" x14ac:dyDescent="0.25">
      <c r="A124" s="201">
        <v>120</v>
      </c>
      <c r="B124" s="202" t="s">
        <v>845</v>
      </c>
      <c r="C124" s="203" t="s">
        <v>256</v>
      </c>
      <c r="D124" s="203" t="s">
        <v>846</v>
      </c>
      <c r="E124" s="203" t="s">
        <v>821</v>
      </c>
      <c r="F124" s="203" t="s">
        <v>832</v>
      </c>
      <c r="G124" s="204">
        <v>0</v>
      </c>
      <c r="H124" s="204">
        <v>1485</v>
      </c>
      <c r="I124" s="203" t="s">
        <v>250</v>
      </c>
      <c r="J124" s="203">
        <v>2025</v>
      </c>
      <c r="K124" s="203" t="s">
        <v>843</v>
      </c>
      <c r="L124" s="203" t="s">
        <v>847</v>
      </c>
      <c r="M124" s="203" t="s">
        <v>848</v>
      </c>
      <c r="N124" s="203" t="s">
        <v>825</v>
      </c>
      <c r="O124" s="203" t="s">
        <v>826</v>
      </c>
    </row>
    <row r="125" spans="1:15" ht="15" customHeight="1" x14ac:dyDescent="0.25">
      <c r="A125" s="201">
        <v>121</v>
      </c>
      <c r="B125" s="202" t="s">
        <v>845</v>
      </c>
      <c r="C125" s="203" t="s">
        <v>256</v>
      </c>
      <c r="D125" s="203" t="s">
        <v>849</v>
      </c>
      <c r="E125" s="203" t="s">
        <v>821</v>
      </c>
      <c r="F125" s="203" t="s">
        <v>850</v>
      </c>
      <c r="G125" s="204">
        <v>0</v>
      </c>
      <c r="H125" s="204">
        <v>200</v>
      </c>
      <c r="I125" s="203" t="s">
        <v>250</v>
      </c>
      <c r="J125" s="203">
        <v>2025</v>
      </c>
      <c r="K125" s="203" t="s">
        <v>843</v>
      </c>
      <c r="L125" s="203" t="s">
        <v>847</v>
      </c>
      <c r="M125" s="203" t="s">
        <v>851</v>
      </c>
      <c r="N125" s="203" t="s">
        <v>825</v>
      </c>
      <c r="O125" s="203" t="s">
        <v>826</v>
      </c>
    </row>
    <row r="126" spans="1:15" ht="15" customHeight="1" x14ac:dyDescent="0.25">
      <c r="A126" s="201">
        <v>122</v>
      </c>
      <c r="B126" s="202" t="s">
        <v>852</v>
      </c>
      <c r="C126" s="203" t="s">
        <v>256</v>
      </c>
      <c r="D126" s="203" t="s">
        <v>853</v>
      </c>
      <c r="E126" s="203" t="s">
        <v>821</v>
      </c>
      <c r="F126" s="203" t="s">
        <v>832</v>
      </c>
      <c r="G126" s="204">
        <v>0</v>
      </c>
      <c r="H126" s="204">
        <v>40</v>
      </c>
      <c r="I126" s="203" t="s">
        <v>266</v>
      </c>
      <c r="J126" s="203">
        <v>2026</v>
      </c>
      <c r="K126" s="203" t="s">
        <v>854</v>
      </c>
      <c r="L126" s="203" t="s">
        <v>823</v>
      </c>
      <c r="M126" s="203" t="s">
        <v>855</v>
      </c>
      <c r="N126" s="203" t="s">
        <v>825</v>
      </c>
      <c r="O126" s="203" t="s">
        <v>826</v>
      </c>
    </row>
    <row r="127" spans="1:15" ht="15" customHeight="1" x14ac:dyDescent="0.25">
      <c r="A127" s="201">
        <v>123</v>
      </c>
      <c r="B127" s="202" t="s">
        <v>856</v>
      </c>
      <c r="C127" s="203" t="s">
        <v>247</v>
      </c>
      <c r="D127" s="203" t="s">
        <v>857</v>
      </c>
      <c r="E127" s="203" t="s">
        <v>858</v>
      </c>
      <c r="F127" s="203"/>
      <c r="G127" s="203"/>
      <c r="H127" s="203"/>
      <c r="I127" s="203" t="s">
        <v>250</v>
      </c>
      <c r="J127" s="203">
        <v>2025</v>
      </c>
      <c r="K127" s="203" t="s">
        <v>859</v>
      </c>
      <c r="L127" s="203" t="s">
        <v>860</v>
      </c>
      <c r="M127" s="203" t="s">
        <v>861</v>
      </c>
      <c r="N127" s="203" t="s">
        <v>862</v>
      </c>
      <c r="O127" s="203" t="s">
        <v>863</v>
      </c>
    </row>
    <row r="128" spans="1:15" ht="15" customHeight="1" x14ac:dyDescent="0.25">
      <c r="A128" s="201">
        <v>124</v>
      </c>
      <c r="B128" s="202" t="s">
        <v>864</v>
      </c>
      <c r="C128" s="203" t="s">
        <v>256</v>
      </c>
      <c r="D128" s="203" t="s">
        <v>865</v>
      </c>
      <c r="E128" s="203"/>
      <c r="F128" s="203" t="s">
        <v>866</v>
      </c>
      <c r="G128" s="204">
        <v>0</v>
      </c>
      <c r="H128" s="203">
        <v>40</v>
      </c>
      <c r="I128" s="203" t="s">
        <v>250</v>
      </c>
      <c r="J128" s="203">
        <v>2025</v>
      </c>
      <c r="K128" s="203" t="s">
        <v>867</v>
      </c>
      <c r="L128" s="203" t="s">
        <v>860</v>
      </c>
      <c r="M128" s="203" t="s">
        <v>868</v>
      </c>
      <c r="N128" s="203" t="s">
        <v>869</v>
      </c>
      <c r="O128" s="203" t="s">
        <v>863</v>
      </c>
    </row>
    <row r="129" spans="1:15" ht="15" customHeight="1" x14ac:dyDescent="0.25">
      <c r="A129" s="201">
        <v>125</v>
      </c>
      <c r="B129" s="202" t="s">
        <v>870</v>
      </c>
      <c r="C129" s="203" t="s">
        <v>256</v>
      </c>
      <c r="D129" s="203" t="s">
        <v>871</v>
      </c>
      <c r="E129" s="203"/>
      <c r="F129" s="203" t="s">
        <v>872</v>
      </c>
      <c r="G129" s="204">
        <v>0</v>
      </c>
      <c r="H129" s="204">
        <v>1200</v>
      </c>
      <c r="I129" s="203" t="s">
        <v>636</v>
      </c>
      <c r="J129" s="203">
        <v>2024</v>
      </c>
      <c r="K129" s="203" t="s">
        <v>873</v>
      </c>
      <c r="L129" s="203" t="s">
        <v>860</v>
      </c>
      <c r="M129" s="203" t="s">
        <v>874</v>
      </c>
      <c r="N129" s="203" t="s">
        <v>875</v>
      </c>
      <c r="O129" s="203" t="s">
        <v>876</v>
      </c>
    </row>
    <row r="130" spans="1:15" ht="15" customHeight="1" x14ac:dyDescent="0.25">
      <c r="A130" s="201">
        <v>126</v>
      </c>
      <c r="B130" s="202" t="s">
        <v>870</v>
      </c>
      <c r="C130" s="203" t="s">
        <v>256</v>
      </c>
      <c r="D130" s="203" t="s">
        <v>877</v>
      </c>
      <c r="E130" s="203"/>
      <c r="F130" s="203" t="s">
        <v>872</v>
      </c>
      <c r="G130" s="204">
        <v>1200</v>
      </c>
      <c r="H130" s="204">
        <v>4021</v>
      </c>
      <c r="I130" s="203" t="s">
        <v>250</v>
      </c>
      <c r="J130" s="203">
        <v>2025</v>
      </c>
      <c r="K130" s="203" t="s">
        <v>873</v>
      </c>
      <c r="L130" s="203" t="s">
        <v>860</v>
      </c>
      <c r="M130" s="203" t="s">
        <v>878</v>
      </c>
      <c r="N130" s="203" t="s">
        <v>879</v>
      </c>
      <c r="O130" s="203" t="s">
        <v>876</v>
      </c>
    </row>
    <row r="131" spans="1:15" ht="15" customHeight="1" x14ac:dyDescent="0.25">
      <c r="A131" s="201">
        <v>127</v>
      </c>
      <c r="B131" s="202" t="s">
        <v>880</v>
      </c>
      <c r="C131" s="203" t="s">
        <v>256</v>
      </c>
      <c r="D131" s="203" t="s">
        <v>881</v>
      </c>
      <c r="E131" s="203"/>
      <c r="F131" s="203" t="s">
        <v>872</v>
      </c>
      <c r="G131" s="204">
        <v>0</v>
      </c>
      <c r="H131" s="204">
        <v>186</v>
      </c>
      <c r="I131" s="203" t="s">
        <v>636</v>
      </c>
      <c r="J131" s="203">
        <v>2023</v>
      </c>
      <c r="K131" s="203" t="s">
        <v>873</v>
      </c>
      <c r="L131" s="203" t="s">
        <v>860</v>
      </c>
      <c r="M131" s="203" t="s">
        <v>882</v>
      </c>
      <c r="N131" s="203" t="s">
        <v>883</v>
      </c>
      <c r="O131" s="203" t="s">
        <v>876</v>
      </c>
    </row>
    <row r="132" spans="1:15" ht="15" customHeight="1" x14ac:dyDescent="0.25">
      <c r="A132" s="201">
        <v>128</v>
      </c>
      <c r="B132" s="202" t="s">
        <v>880</v>
      </c>
      <c r="C132" s="203" t="s">
        <v>256</v>
      </c>
      <c r="D132" s="203" t="s">
        <v>884</v>
      </c>
      <c r="E132" s="203"/>
      <c r="F132" s="203" t="s">
        <v>885</v>
      </c>
      <c r="G132" s="204">
        <v>186</v>
      </c>
      <c r="H132" s="204">
        <v>396</v>
      </c>
      <c r="I132" s="203" t="s">
        <v>636</v>
      </c>
      <c r="J132" s="203">
        <v>2023</v>
      </c>
      <c r="K132" s="203" t="s">
        <v>873</v>
      </c>
      <c r="L132" s="203" t="s">
        <v>860</v>
      </c>
      <c r="M132" s="203" t="s">
        <v>886</v>
      </c>
      <c r="N132" s="203" t="s">
        <v>883</v>
      </c>
      <c r="O132" s="203" t="s">
        <v>876</v>
      </c>
    </row>
    <row r="133" spans="1:15" ht="15" customHeight="1" x14ac:dyDescent="0.25">
      <c r="A133" s="201">
        <v>129</v>
      </c>
      <c r="B133" s="202" t="s">
        <v>880</v>
      </c>
      <c r="C133" s="203" t="s">
        <v>256</v>
      </c>
      <c r="D133" s="203" t="s">
        <v>877</v>
      </c>
      <c r="E133" s="203"/>
      <c r="F133" s="203" t="s">
        <v>885</v>
      </c>
      <c r="G133" s="204">
        <v>396</v>
      </c>
      <c r="H133" s="204">
        <v>1132</v>
      </c>
      <c r="I133" s="203" t="s">
        <v>250</v>
      </c>
      <c r="J133" s="203">
        <v>2025</v>
      </c>
      <c r="K133" s="203" t="s">
        <v>873</v>
      </c>
      <c r="L133" s="203" t="s">
        <v>860</v>
      </c>
      <c r="M133" s="203" t="s">
        <v>887</v>
      </c>
      <c r="N133" s="203" t="s">
        <v>883</v>
      </c>
      <c r="O133" s="203" t="s">
        <v>876</v>
      </c>
    </row>
    <row r="134" spans="1:15" ht="15" customHeight="1" x14ac:dyDescent="0.25">
      <c r="A134" s="201">
        <v>130</v>
      </c>
      <c r="B134" s="202" t="s">
        <v>888</v>
      </c>
      <c r="C134" s="203" t="s">
        <v>256</v>
      </c>
      <c r="D134" s="203" t="s">
        <v>889</v>
      </c>
      <c r="E134" s="203"/>
      <c r="F134" s="203" t="s">
        <v>721</v>
      </c>
      <c r="G134" s="204">
        <v>0</v>
      </c>
      <c r="H134" s="203">
        <v>4890</v>
      </c>
      <c r="I134" s="203" t="s">
        <v>250</v>
      </c>
      <c r="J134" s="203">
        <v>2025</v>
      </c>
      <c r="K134" s="203" t="s">
        <v>867</v>
      </c>
      <c r="L134" s="203" t="s">
        <v>890</v>
      </c>
      <c r="M134" s="203" t="s">
        <v>891</v>
      </c>
      <c r="N134" s="203" t="s">
        <v>892</v>
      </c>
      <c r="O134" s="203" t="s">
        <v>893</v>
      </c>
    </row>
    <row r="135" spans="1:15" ht="15" customHeight="1" x14ac:dyDescent="0.25">
      <c r="A135" s="201">
        <v>131</v>
      </c>
      <c r="B135" s="202" t="s">
        <v>894</v>
      </c>
      <c r="C135" s="203" t="s">
        <v>247</v>
      </c>
      <c r="D135" s="203" t="s">
        <v>895</v>
      </c>
      <c r="E135" s="203" t="s">
        <v>896</v>
      </c>
      <c r="F135" s="203" t="s">
        <v>821</v>
      </c>
      <c r="G135" s="203" t="s">
        <v>821</v>
      </c>
      <c r="H135" s="203" t="s">
        <v>821</v>
      </c>
      <c r="I135" s="203" t="s">
        <v>266</v>
      </c>
      <c r="J135" s="203">
        <v>2022</v>
      </c>
      <c r="K135" s="203" t="s">
        <v>897</v>
      </c>
      <c r="L135" s="203" t="s">
        <v>897</v>
      </c>
      <c r="M135" s="203" t="s">
        <v>898</v>
      </c>
      <c r="N135" s="203" t="s">
        <v>899</v>
      </c>
      <c r="O135" s="203" t="s">
        <v>900</v>
      </c>
    </row>
    <row r="136" spans="1:15" ht="15" customHeight="1" x14ac:dyDescent="0.25">
      <c r="A136" s="201">
        <v>132</v>
      </c>
      <c r="B136" s="202" t="s">
        <v>894</v>
      </c>
      <c r="C136" s="203" t="s">
        <v>256</v>
      </c>
      <c r="D136" s="203" t="s">
        <v>901</v>
      </c>
      <c r="E136" s="203"/>
      <c r="F136" s="203" t="s">
        <v>721</v>
      </c>
      <c r="G136" s="204">
        <v>0</v>
      </c>
      <c r="H136" s="204">
        <v>20</v>
      </c>
      <c r="I136" s="203" t="s">
        <v>250</v>
      </c>
      <c r="J136" s="203">
        <v>2022</v>
      </c>
      <c r="K136" s="203" t="s">
        <v>897</v>
      </c>
      <c r="L136" s="203" t="s">
        <v>897</v>
      </c>
      <c r="M136" s="203" t="s">
        <v>902</v>
      </c>
      <c r="N136" s="203" t="s">
        <v>899</v>
      </c>
      <c r="O136" s="203" t="s">
        <v>900</v>
      </c>
    </row>
    <row r="137" spans="1:15" ht="15" customHeight="1" x14ac:dyDescent="0.25">
      <c r="A137" s="201">
        <v>133</v>
      </c>
      <c r="B137" s="202" t="s">
        <v>894</v>
      </c>
      <c r="C137" s="203" t="s">
        <v>256</v>
      </c>
      <c r="D137" s="203" t="s">
        <v>903</v>
      </c>
      <c r="E137" s="203"/>
      <c r="F137" s="203" t="s">
        <v>904</v>
      </c>
      <c r="G137" s="204">
        <v>20</v>
      </c>
      <c r="H137" s="204">
        <v>40</v>
      </c>
      <c r="I137" s="203" t="s">
        <v>250</v>
      </c>
      <c r="J137" s="203">
        <v>2023</v>
      </c>
      <c r="K137" s="203" t="s">
        <v>897</v>
      </c>
      <c r="L137" s="203" t="s">
        <v>897</v>
      </c>
      <c r="M137" s="203" t="s">
        <v>905</v>
      </c>
      <c r="N137" s="203" t="s">
        <v>899</v>
      </c>
      <c r="O137" s="203" t="s">
        <v>900</v>
      </c>
    </row>
    <row r="138" spans="1:15" ht="15" customHeight="1" x14ac:dyDescent="0.25">
      <c r="A138" s="201">
        <v>134</v>
      </c>
      <c r="B138" s="202" t="s">
        <v>906</v>
      </c>
      <c r="C138" s="203" t="s">
        <v>247</v>
      </c>
      <c r="D138" s="203" t="s">
        <v>907</v>
      </c>
      <c r="E138" s="203" t="s">
        <v>908</v>
      </c>
      <c r="F138" s="203" t="s">
        <v>821</v>
      </c>
      <c r="G138" s="203" t="s">
        <v>821</v>
      </c>
      <c r="H138" s="203" t="s">
        <v>821</v>
      </c>
      <c r="I138" s="203" t="s">
        <v>636</v>
      </c>
      <c r="J138" s="203">
        <v>2021</v>
      </c>
      <c r="K138" s="203" t="s">
        <v>897</v>
      </c>
      <c r="L138" s="203" t="s">
        <v>897</v>
      </c>
      <c r="M138" s="203" t="s">
        <v>909</v>
      </c>
      <c r="N138" s="203" t="s">
        <v>825</v>
      </c>
      <c r="O138" s="203" t="s">
        <v>900</v>
      </c>
    </row>
    <row r="139" spans="1:15" ht="15" customHeight="1" x14ac:dyDescent="0.25">
      <c r="A139" s="201">
        <v>135</v>
      </c>
      <c r="B139" s="202" t="s">
        <v>906</v>
      </c>
      <c r="C139" s="203" t="s">
        <v>256</v>
      </c>
      <c r="D139" s="203" t="s">
        <v>910</v>
      </c>
      <c r="E139" s="203"/>
      <c r="F139" s="203" t="s">
        <v>904</v>
      </c>
      <c r="G139" s="204">
        <v>0</v>
      </c>
      <c r="H139" s="204">
        <v>450</v>
      </c>
      <c r="I139" s="203" t="s">
        <v>364</v>
      </c>
      <c r="J139" s="203">
        <v>2022</v>
      </c>
      <c r="K139" s="203" t="s">
        <v>897</v>
      </c>
      <c r="L139" s="203" t="s">
        <v>897</v>
      </c>
      <c r="M139" s="203" t="s">
        <v>911</v>
      </c>
      <c r="N139" s="203" t="s">
        <v>825</v>
      </c>
      <c r="O139" s="203" t="s">
        <v>900</v>
      </c>
    </row>
    <row r="140" spans="1:15" ht="15" customHeight="1" x14ac:dyDescent="0.25">
      <c r="A140" s="201">
        <v>136</v>
      </c>
      <c r="B140" s="202" t="s">
        <v>906</v>
      </c>
      <c r="C140" s="203" t="s">
        <v>256</v>
      </c>
      <c r="D140" s="203" t="s">
        <v>912</v>
      </c>
      <c r="E140" s="203" t="s">
        <v>821</v>
      </c>
      <c r="F140" s="203" t="s">
        <v>904</v>
      </c>
      <c r="G140" s="204">
        <v>450</v>
      </c>
      <c r="H140" s="204">
        <v>900</v>
      </c>
      <c r="I140" s="203" t="s">
        <v>250</v>
      </c>
      <c r="J140" s="203">
        <v>2023</v>
      </c>
      <c r="K140" s="203" t="s">
        <v>897</v>
      </c>
      <c r="L140" s="203" t="s">
        <v>897</v>
      </c>
      <c r="M140" s="203" t="s">
        <v>913</v>
      </c>
      <c r="N140" s="203" t="s">
        <v>825</v>
      </c>
      <c r="O140" s="203" t="s">
        <v>900</v>
      </c>
    </row>
    <row r="141" spans="1:15" ht="15" customHeight="1" x14ac:dyDescent="0.25">
      <c r="A141" s="201">
        <v>137</v>
      </c>
      <c r="B141" s="202" t="s">
        <v>914</v>
      </c>
      <c r="C141" s="203" t="s">
        <v>256</v>
      </c>
      <c r="D141" s="203" t="s">
        <v>915</v>
      </c>
      <c r="E141" s="203" t="s">
        <v>821</v>
      </c>
      <c r="F141" s="203" t="s">
        <v>916</v>
      </c>
      <c r="G141" s="204">
        <v>0</v>
      </c>
      <c r="H141" s="204">
        <v>90</v>
      </c>
      <c r="I141" s="203" t="s">
        <v>779</v>
      </c>
      <c r="J141" s="203">
        <v>2023</v>
      </c>
      <c r="K141" s="203" t="s">
        <v>917</v>
      </c>
      <c r="L141" s="203" t="s">
        <v>918</v>
      </c>
      <c r="M141" s="203" t="s">
        <v>919</v>
      </c>
      <c r="N141" s="203" t="s">
        <v>920</v>
      </c>
      <c r="O141" s="203" t="s">
        <v>921</v>
      </c>
    </row>
    <row r="142" spans="1:15" ht="15" customHeight="1" x14ac:dyDescent="0.25">
      <c r="A142" s="201">
        <v>138</v>
      </c>
      <c r="B142" s="202" t="s">
        <v>922</v>
      </c>
      <c r="C142" s="203" t="s">
        <v>256</v>
      </c>
      <c r="D142" s="203" t="s">
        <v>923</v>
      </c>
      <c r="E142" s="203" t="s">
        <v>821</v>
      </c>
      <c r="F142" s="203" t="s">
        <v>924</v>
      </c>
      <c r="G142" s="204">
        <v>0</v>
      </c>
      <c r="H142" s="204">
        <v>150</v>
      </c>
      <c r="I142" s="203" t="s">
        <v>250</v>
      </c>
      <c r="J142" s="203">
        <v>2023</v>
      </c>
      <c r="K142" s="203" t="s">
        <v>917</v>
      </c>
      <c r="L142" s="203" t="s">
        <v>918</v>
      </c>
      <c r="M142" s="203" t="s">
        <v>925</v>
      </c>
      <c r="N142" s="203" t="s">
        <v>920</v>
      </c>
      <c r="O142" s="203" t="s">
        <v>921</v>
      </c>
    </row>
    <row r="143" spans="1:15" ht="15" customHeight="1" x14ac:dyDescent="0.25">
      <c r="A143" s="201">
        <v>139</v>
      </c>
      <c r="B143" s="202" t="s">
        <v>926</v>
      </c>
      <c r="C143" s="203" t="s">
        <v>247</v>
      </c>
      <c r="D143" s="203" t="s">
        <v>927</v>
      </c>
      <c r="E143" s="203" t="s">
        <v>928</v>
      </c>
      <c r="F143" s="203" t="s">
        <v>821</v>
      </c>
      <c r="G143" s="203" t="s">
        <v>821</v>
      </c>
      <c r="H143" s="203" t="s">
        <v>821</v>
      </c>
      <c r="I143" s="203" t="s">
        <v>266</v>
      </c>
      <c r="J143" s="203">
        <v>2023</v>
      </c>
      <c r="K143" s="203" t="s">
        <v>929</v>
      </c>
      <c r="L143" s="203" t="s">
        <v>897</v>
      </c>
      <c r="M143" s="203" t="s">
        <v>930</v>
      </c>
      <c r="N143" s="203" t="s">
        <v>825</v>
      </c>
      <c r="O143" s="203" t="s">
        <v>931</v>
      </c>
    </row>
    <row r="144" spans="1:15" ht="15" customHeight="1" x14ac:dyDescent="0.25">
      <c r="A144" s="201">
        <v>140</v>
      </c>
      <c r="B144" s="202" t="s">
        <v>926</v>
      </c>
      <c r="C144" s="203" t="s">
        <v>256</v>
      </c>
      <c r="D144" s="203" t="s">
        <v>932</v>
      </c>
      <c r="E144" s="203" t="s">
        <v>821</v>
      </c>
      <c r="F144" s="203" t="s">
        <v>933</v>
      </c>
      <c r="G144" s="204">
        <v>0</v>
      </c>
      <c r="H144" s="204">
        <v>12000</v>
      </c>
      <c r="I144" s="203" t="s">
        <v>636</v>
      </c>
      <c r="J144" s="203">
        <v>2022</v>
      </c>
      <c r="K144" s="203" t="s">
        <v>929</v>
      </c>
      <c r="L144" s="203" t="s">
        <v>897</v>
      </c>
      <c r="M144" s="203" t="s">
        <v>934</v>
      </c>
      <c r="N144" s="203" t="s">
        <v>825</v>
      </c>
      <c r="O144" s="203" t="s">
        <v>931</v>
      </c>
    </row>
    <row r="145" spans="1:15" ht="15" customHeight="1" x14ac:dyDescent="0.25">
      <c r="A145" s="201">
        <v>141</v>
      </c>
      <c r="B145" s="202" t="s">
        <v>926</v>
      </c>
      <c r="C145" s="203" t="s">
        <v>256</v>
      </c>
      <c r="D145" s="203" t="s">
        <v>935</v>
      </c>
      <c r="E145" s="203"/>
      <c r="F145" s="203" t="s">
        <v>933</v>
      </c>
      <c r="G145" s="204">
        <v>12000</v>
      </c>
      <c r="H145" s="204">
        <v>36000</v>
      </c>
      <c r="I145" s="203" t="s">
        <v>636</v>
      </c>
      <c r="J145" s="203">
        <v>2024</v>
      </c>
      <c r="K145" s="203" t="s">
        <v>936</v>
      </c>
      <c r="L145" s="203" t="s">
        <v>897</v>
      </c>
      <c r="M145" s="203" t="s">
        <v>937</v>
      </c>
      <c r="N145" s="203" t="s">
        <v>825</v>
      </c>
      <c r="O145" s="203" t="s">
        <v>931</v>
      </c>
    </row>
    <row r="146" spans="1:15" ht="15" customHeight="1" x14ac:dyDescent="0.25">
      <c r="A146" s="201">
        <v>142</v>
      </c>
      <c r="B146" s="202" t="s">
        <v>938</v>
      </c>
      <c r="C146" s="203" t="s">
        <v>256</v>
      </c>
      <c r="D146" s="203" t="s">
        <v>939</v>
      </c>
      <c r="E146" s="203"/>
      <c r="F146" s="203" t="s">
        <v>721</v>
      </c>
      <c r="G146" s="204">
        <v>0</v>
      </c>
      <c r="H146" s="204">
        <v>40</v>
      </c>
      <c r="I146" s="203" t="s">
        <v>266</v>
      </c>
      <c r="J146" s="203">
        <v>2023</v>
      </c>
      <c r="K146" s="203" t="s">
        <v>940</v>
      </c>
      <c r="L146" s="203" t="s">
        <v>897</v>
      </c>
      <c r="M146" s="203" t="s">
        <v>941</v>
      </c>
      <c r="N146" s="203" t="s">
        <v>825</v>
      </c>
      <c r="O146" s="203" t="s">
        <v>940</v>
      </c>
    </row>
    <row r="147" spans="1:15" ht="15" customHeight="1" x14ac:dyDescent="0.25">
      <c r="A147" s="201">
        <v>143</v>
      </c>
      <c r="B147" s="202" t="s">
        <v>938</v>
      </c>
      <c r="C147" s="203" t="s">
        <v>256</v>
      </c>
      <c r="D147" s="203" t="s">
        <v>942</v>
      </c>
      <c r="E147" s="203" t="s">
        <v>821</v>
      </c>
      <c r="F147" s="203" t="s">
        <v>721</v>
      </c>
      <c r="G147" s="204">
        <v>40</v>
      </c>
      <c r="H147" s="204">
        <v>60</v>
      </c>
      <c r="I147" s="203" t="s">
        <v>266</v>
      </c>
      <c r="J147" s="203">
        <v>2024</v>
      </c>
      <c r="K147" s="203" t="s">
        <v>940</v>
      </c>
      <c r="L147" s="203" t="s">
        <v>897</v>
      </c>
      <c r="M147" s="203" t="s">
        <v>943</v>
      </c>
      <c r="N147" s="203" t="s">
        <v>825</v>
      </c>
      <c r="O147" s="203" t="s">
        <v>940</v>
      </c>
    </row>
    <row r="148" spans="1:15" ht="15" customHeight="1" x14ac:dyDescent="0.25">
      <c r="A148" s="201">
        <v>144</v>
      </c>
      <c r="B148" s="202" t="s">
        <v>944</v>
      </c>
      <c r="C148" s="203" t="s">
        <v>247</v>
      </c>
      <c r="D148" s="203" t="s">
        <v>945</v>
      </c>
      <c r="E148" s="203" t="s">
        <v>946</v>
      </c>
      <c r="F148" s="203"/>
      <c r="G148" s="203"/>
      <c r="H148" s="203"/>
      <c r="I148" s="203" t="s">
        <v>636</v>
      </c>
      <c r="J148" s="203">
        <v>2023</v>
      </c>
      <c r="K148" s="203" t="s">
        <v>947</v>
      </c>
      <c r="L148" s="203" t="s">
        <v>948</v>
      </c>
      <c r="M148" s="203" t="s">
        <v>949</v>
      </c>
      <c r="N148" s="203" t="s">
        <v>950</v>
      </c>
      <c r="O148" s="203" t="s">
        <v>951</v>
      </c>
    </row>
    <row r="149" spans="1:15" ht="15" customHeight="1" x14ac:dyDescent="0.25">
      <c r="A149" s="201">
        <v>145</v>
      </c>
      <c r="B149" s="202" t="s">
        <v>944</v>
      </c>
      <c r="C149" s="203" t="s">
        <v>247</v>
      </c>
      <c r="D149" s="203" t="s">
        <v>952</v>
      </c>
      <c r="E149" s="203" t="s">
        <v>953</v>
      </c>
      <c r="F149" s="203"/>
      <c r="G149" s="203"/>
      <c r="H149" s="203"/>
      <c r="I149" s="203" t="s">
        <v>250</v>
      </c>
      <c r="J149" s="203">
        <v>2023</v>
      </c>
      <c r="K149" s="203" t="s">
        <v>954</v>
      </c>
      <c r="L149" s="203" t="s">
        <v>948</v>
      </c>
      <c r="M149" s="203" t="s">
        <v>955</v>
      </c>
      <c r="N149" s="203" t="s">
        <v>956</v>
      </c>
      <c r="O149" s="203" t="s">
        <v>957</v>
      </c>
    </row>
    <row r="150" spans="1:15" ht="15" customHeight="1" x14ac:dyDescent="0.25">
      <c r="A150" s="201">
        <v>146</v>
      </c>
      <c r="B150" s="202" t="s">
        <v>958</v>
      </c>
      <c r="C150" s="203" t="s">
        <v>247</v>
      </c>
      <c r="D150" s="203" t="s">
        <v>959</v>
      </c>
      <c r="E150" s="203" t="s">
        <v>960</v>
      </c>
      <c r="F150" s="203"/>
      <c r="G150" s="203"/>
      <c r="H150" s="203"/>
      <c r="I150" s="203" t="s">
        <v>266</v>
      </c>
      <c r="J150" s="203">
        <v>2022</v>
      </c>
      <c r="K150" s="203" t="s">
        <v>954</v>
      </c>
      <c r="L150" s="203" t="s">
        <v>948</v>
      </c>
      <c r="M150" s="203" t="s">
        <v>961</v>
      </c>
      <c r="N150" s="203" t="s">
        <v>962</v>
      </c>
      <c r="O150" s="203" t="s">
        <v>963</v>
      </c>
    </row>
    <row r="151" spans="1:15" ht="15" customHeight="1" x14ac:dyDescent="0.25">
      <c r="A151" s="201">
        <v>147</v>
      </c>
      <c r="B151" s="202" t="s">
        <v>958</v>
      </c>
      <c r="C151" s="203" t="s">
        <v>247</v>
      </c>
      <c r="D151" s="203" t="s">
        <v>964</v>
      </c>
      <c r="E151" s="203" t="s">
        <v>965</v>
      </c>
      <c r="F151" s="203"/>
      <c r="G151" s="203"/>
      <c r="H151" s="203"/>
      <c r="I151" s="203" t="s">
        <v>636</v>
      </c>
      <c r="J151" s="203">
        <v>2025</v>
      </c>
      <c r="K151" s="203" t="s">
        <v>954</v>
      </c>
      <c r="L151" s="203" t="s">
        <v>948</v>
      </c>
      <c r="M151" s="203" t="s">
        <v>966</v>
      </c>
      <c r="N151" s="203" t="s">
        <v>967</v>
      </c>
      <c r="O151" s="203" t="s">
        <v>968</v>
      </c>
    </row>
    <row r="152" spans="1:15" ht="15" customHeight="1" x14ac:dyDescent="0.25">
      <c r="A152" s="201">
        <v>148</v>
      </c>
      <c r="B152" s="202" t="s">
        <v>969</v>
      </c>
      <c r="C152" s="203" t="s">
        <v>247</v>
      </c>
      <c r="D152" s="203" t="s">
        <v>970</v>
      </c>
      <c r="E152" s="203" t="s">
        <v>971</v>
      </c>
      <c r="F152" s="203"/>
      <c r="G152" s="203"/>
      <c r="H152" s="203"/>
      <c r="I152" s="203" t="s">
        <v>636</v>
      </c>
      <c r="J152" s="203">
        <v>2022</v>
      </c>
      <c r="K152" s="203" t="s">
        <v>972</v>
      </c>
      <c r="L152" s="203" t="s">
        <v>973</v>
      </c>
      <c r="M152" s="203" t="s">
        <v>974</v>
      </c>
      <c r="N152" s="203" t="s">
        <v>975</v>
      </c>
      <c r="O152" s="203" t="s">
        <v>976</v>
      </c>
    </row>
    <row r="153" spans="1:15" ht="15" customHeight="1" x14ac:dyDescent="0.25">
      <c r="A153" s="201">
        <v>149</v>
      </c>
      <c r="B153" s="202" t="s">
        <v>969</v>
      </c>
      <c r="C153" s="203" t="s">
        <v>256</v>
      </c>
      <c r="D153" s="203" t="s">
        <v>977</v>
      </c>
      <c r="E153" s="203"/>
      <c r="F153" s="203" t="s">
        <v>978</v>
      </c>
      <c r="G153" s="204">
        <v>0</v>
      </c>
      <c r="H153" s="204">
        <v>250000</v>
      </c>
      <c r="I153" s="203" t="s">
        <v>250</v>
      </c>
      <c r="J153" s="203">
        <v>2025</v>
      </c>
      <c r="K153" s="203" t="s">
        <v>972</v>
      </c>
      <c r="L153" s="203" t="s">
        <v>973</v>
      </c>
      <c r="M153" s="203" t="s">
        <v>979</v>
      </c>
      <c r="N153" s="203" t="s">
        <v>980</v>
      </c>
      <c r="O153" s="203" t="s">
        <v>981</v>
      </c>
    </row>
    <row r="154" spans="1:15" ht="15" customHeight="1" x14ac:dyDescent="0.25">
      <c r="A154" s="201">
        <v>150</v>
      </c>
      <c r="B154" s="202" t="s">
        <v>982</v>
      </c>
      <c r="C154" s="203" t="s">
        <v>247</v>
      </c>
      <c r="D154" s="203" t="s">
        <v>983</v>
      </c>
      <c r="E154" s="203" t="s">
        <v>984</v>
      </c>
      <c r="F154" s="203"/>
      <c r="G154" s="203"/>
      <c r="H154" s="203"/>
      <c r="I154" s="203" t="s">
        <v>250</v>
      </c>
      <c r="J154" s="203">
        <v>2022</v>
      </c>
      <c r="K154" s="203" t="s">
        <v>291</v>
      </c>
      <c r="L154" s="203" t="s">
        <v>291</v>
      </c>
      <c r="M154" s="203" t="s">
        <v>985</v>
      </c>
      <c r="N154" s="203" t="s">
        <v>986</v>
      </c>
      <c r="O154" s="203" t="s">
        <v>987</v>
      </c>
    </row>
    <row r="155" spans="1:15" ht="15" customHeight="1" x14ac:dyDescent="0.25">
      <c r="A155" s="201">
        <v>151</v>
      </c>
      <c r="B155" s="202" t="s">
        <v>982</v>
      </c>
      <c r="C155" s="203" t="s">
        <v>256</v>
      </c>
      <c r="D155" s="203" t="s">
        <v>988</v>
      </c>
      <c r="E155" s="203"/>
      <c r="F155" s="203" t="s">
        <v>721</v>
      </c>
      <c r="G155" s="204">
        <v>0</v>
      </c>
      <c r="H155" s="204">
        <v>60</v>
      </c>
      <c r="I155" s="203" t="s">
        <v>250</v>
      </c>
      <c r="J155" s="203">
        <v>2025</v>
      </c>
      <c r="K155" s="203" t="s">
        <v>291</v>
      </c>
      <c r="L155" s="203" t="s">
        <v>291</v>
      </c>
      <c r="M155" s="203" t="s">
        <v>989</v>
      </c>
      <c r="N155" s="203" t="s">
        <v>990</v>
      </c>
      <c r="O155" s="203" t="s">
        <v>991</v>
      </c>
    </row>
    <row r="156" spans="1:15" ht="15" customHeight="1" x14ac:dyDescent="0.25">
      <c r="A156" s="201">
        <v>152</v>
      </c>
      <c r="B156" s="202" t="s">
        <v>992</v>
      </c>
      <c r="C156" s="203" t="s">
        <v>247</v>
      </c>
      <c r="D156" s="203" t="s">
        <v>993</v>
      </c>
      <c r="E156" s="203" t="s">
        <v>994</v>
      </c>
      <c r="F156" s="203"/>
      <c r="G156" s="203"/>
      <c r="H156" s="203"/>
      <c r="I156" s="203" t="s">
        <v>250</v>
      </c>
      <c r="J156" s="203">
        <v>2022</v>
      </c>
      <c r="K156" s="203" t="s">
        <v>291</v>
      </c>
      <c r="L156" s="203" t="s">
        <v>291</v>
      </c>
      <c r="M156" s="203" t="s">
        <v>995</v>
      </c>
      <c r="N156" s="203" t="s">
        <v>986</v>
      </c>
      <c r="O156" s="203" t="s">
        <v>987</v>
      </c>
    </row>
    <row r="157" spans="1:15" ht="15" customHeight="1" x14ac:dyDescent="0.25">
      <c r="A157" s="201">
        <v>153</v>
      </c>
      <c r="B157" s="202" t="s">
        <v>992</v>
      </c>
      <c r="C157" s="203" t="s">
        <v>256</v>
      </c>
      <c r="D157" s="203" t="s">
        <v>996</v>
      </c>
      <c r="E157" s="203"/>
      <c r="F157" s="203" t="s">
        <v>721</v>
      </c>
      <c r="G157" s="204">
        <v>0</v>
      </c>
      <c r="H157" s="204">
        <v>40</v>
      </c>
      <c r="I157" s="203" t="s">
        <v>250</v>
      </c>
      <c r="J157" s="203">
        <v>2025</v>
      </c>
      <c r="K157" s="203" t="s">
        <v>291</v>
      </c>
      <c r="L157" s="203" t="s">
        <v>291</v>
      </c>
      <c r="M157" s="203" t="s">
        <v>997</v>
      </c>
      <c r="N157" s="203" t="s">
        <v>998</v>
      </c>
      <c r="O157" s="203" t="s">
        <v>991</v>
      </c>
    </row>
    <row r="158" spans="1:15" ht="15" customHeight="1" x14ac:dyDescent="0.25">
      <c r="A158" s="201">
        <v>154</v>
      </c>
      <c r="B158" s="202" t="s">
        <v>999</v>
      </c>
      <c r="C158" s="203" t="s">
        <v>247</v>
      </c>
      <c r="D158" s="203" t="s">
        <v>1000</v>
      </c>
      <c r="E158" s="203" t="s">
        <v>1001</v>
      </c>
      <c r="F158" s="203"/>
      <c r="G158" s="203"/>
      <c r="H158" s="203"/>
      <c r="I158" s="203" t="s">
        <v>250</v>
      </c>
      <c r="J158" s="203">
        <v>2023</v>
      </c>
      <c r="K158" s="203" t="s">
        <v>1002</v>
      </c>
      <c r="L158" s="203" t="s">
        <v>1003</v>
      </c>
      <c r="M158" s="203" t="s">
        <v>1004</v>
      </c>
      <c r="N158" s="203" t="s">
        <v>1005</v>
      </c>
      <c r="O158" s="203" t="s">
        <v>1006</v>
      </c>
    </row>
    <row r="159" spans="1:15" ht="15" customHeight="1" x14ac:dyDescent="0.25">
      <c r="A159" s="201">
        <v>155</v>
      </c>
      <c r="B159" s="202" t="s">
        <v>999</v>
      </c>
      <c r="C159" s="203" t="s">
        <v>256</v>
      </c>
      <c r="D159" s="203" t="s">
        <v>1007</v>
      </c>
      <c r="E159" s="203"/>
      <c r="F159" s="203" t="s">
        <v>721</v>
      </c>
      <c r="G159" s="204">
        <v>0</v>
      </c>
      <c r="H159" s="204">
        <v>14</v>
      </c>
      <c r="I159" s="203" t="s">
        <v>250</v>
      </c>
      <c r="J159" s="203">
        <v>2025</v>
      </c>
      <c r="K159" s="203" t="s">
        <v>1008</v>
      </c>
      <c r="L159" s="203" t="s">
        <v>1003</v>
      </c>
      <c r="M159" s="203" t="s">
        <v>1009</v>
      </c>
      <c r="N159" s="203" t="s">
        <v>1010</v>
      </c>
      <c r="O159" s="203" t="s">
        <v>1011</v>
      </c>
    </row>
    <row r="160" spans="1:15" ht="15" customHeight="1" x14ac:dyDescent="0.25">
      <c r="A160" s="201">
        <v>156</v>
      </c>
      <c r="B160" s="202" t="s">
        <v>1012</v>
      </c>
      <c r="C160" s="203" t="s">
        <v>247</v>
      </c>
      <c r="D160" s="203" t="s">
        <v>1013</v>
      </c>
      <c r="E160" s="203" t="s">
        <v>1014</v>
      </c>
      <c r="F160" s="203"/>
      <c r="G160" s="203"/>
      <c r="H160" s="203"/>
      <c r="I160" s="203" t="s">
        <v>250</v>
      </c>
      <c r="J160" s="203">
        <v>2023</v>
      </c>
      <c r="K160" s="203" t="s">
        <v>1015</v>
      </c>
      <c r="L160" s="203" t="s">
        <v>1016</v>
      </c>
      <c r="M160" s="203" t="s">
        <v>1017</v>
      </c>
      <c r="N160" s="203" t="s">
        <v>1005</v>
      </c>
      <c r="O160" s="203" t="s">
        <v>1018</v>
      </c>
    </row>
    <row r="161" spans="1:15" ht="15" customHeight="1" x14ac:dyDescent="0.25">
      <c r="A161" s="201">
        <v>157</v>
      </c>
      <c r="B161" s="202" t="s">
        <v>1012</v>
      </c>
      <c r="C161" s="203" t="s">
        <v>256</v>
      </c>
      <c r="D161" s="203" t="s">
        <v>1019</v>
      </c>
      <c r="E161" s="203"/>
      <c r="F161" s="203" t="s">
        <v>1020</v>
      </c>
      <c r="G161" s="204">
        <v>0</v>
      </c>
      <c r="H161" s="204">
        <v>94000</v>
      </c>
      <c r="I161" s="203" t="s">
        <v>250</v>
      </c>
      <c r="J161" s="203">
        <v>2025</v>
      </c>
      <c r="K161" s="203" t="s">
        <v>1021</v>
      </c>
      <c r="L161" s="203" t="s">
        <v>1016</v>
      </c>
      <c r="M161" s="203" t="s">
        <v>1022</v>
      </c>
      <c r="N161" s="203" t="s">
        <v>1023</v>
      </c>
      <c r="O161" s="203" t="s">
        <v>1006</v>
      </c>
    </row>
    <row r="162" spans="1:15" ht="15" customHeight="1" x14ac:dyDescent="0.25">
      <c r="A162" s="201">
        <v>158</v>
      </c>
      <c r="B162" s="202" t="s">
        <v>1024</v>
      </c>
      <c r="C162" s="203" t="s">
        <v>247</v>
      </c>
      <c r="D162" s="203" t="s">
        <v>1025</v>
      </c>
      <c r="E162" s="203" t="s">
        <v>1026</v>
      </c>
      <c r="F162" s="203"/>
      <c r="G162" s="203"/>
      <c r="H162" s="203"/>
      <c r="I162" s="203" t="s">
        <v>250</v>
      </c>
      <c r="J162" s="203">
        <v>2023</v>
      </c>
      <c r="K162" s="203" t="s">
        <v>1015</v>
      </c>
      <c r="L162" s="203" t="s">
        <v>291</v>
      </c>
      <c r="M162" s="203" t="s">
        <v>1027</v>
      </c>
      <c r="N162" s="203" t="s">
        <v>1005</v>
      </c>
      <c r="O162" s="203" t="s">
        <v>1018</v>
      </c>
    </row>
    <row r="163" spans="1:15" ht="15" customHeight="1" x14ac:dyDescent="0.25">
      <c r="A163" s="201">
        <v>159</v>
      </c>
      <c r="B163" s="202" t="s">
        <v>1024</v>
      </c>
      <c r="C163" s="203" t="s">
        <v>256</v>
      </c>
      <c r="D163" s="203" t="s">
        <v>1028</v>
      </c>
      <c r="E163" s="203"/>
      <c r="F163" s="203" t="s">
        <v>1029</v>
      </c>
      <c r="G163" s="204">
        <v>0</v>
      </c>
      <c r="H163" s="204">
        <v>76000</v>
      </c>
      <c r="I163" s="203" t="s">
        <v>250</v>
      </c>
      <c r="J163" s="203">
        <v>2025</v>
      </c>
      <c r="K163" s="203" t="s">
        <v>1015</v>
      </c>
      <c r="L163" s="203" t="s">
        <v>291</v>
      </c>
      <c r="M163" s="203" t="s">
        <v>1030</v>
      </c>
      <c r="N163" s="203" t="s">
        <v>1023</v>
      </c>
      <c r="O163" s="203" t="s">
        <v>1011</v>
      </c>
    </row>
    <row r="164" spans="1:15" ht="15" customHeight="1" x14ac:dyDescent="0.25">
      <c r="A164" s="201">
        <v>160</v>
      </c>
      <c r="B164" s="202" t="s">
        <v>1031</v>
      </c>
      <c r="C164" s="203" t="s">
        <v>247</v>
      </c>
      <c r="D164" s="203" t="s">
        <v>1032</v>
      </c>
      <c r="E164" s="203" t="s">
        <v>1033</v>
      </c>
      <c r="F164" s="203"/>
      <c r="G164" s="203"/>
      <c r="H164" s="203"/>
      <c r="I164" s="203" t="s">
        <v>250</v>
      </c>
      <c r="J164" s="203">
        <v>2024</v>
      </c>
      <c r="K164" s="203" t="s">
        <v>1034</v>
      </c>
      <c r="L164" s="203" t="s">
        <v>1034</v>
      </c>
      <c r="M164" s="203" t="s">
        <v>1035</v>
      </c>
      <c r="N164" s="203" t="s">
        <v>1036</v>
      </c>
      <c r="O164" s="203" t="s">
        <v>1037</v>
      </c>
    </row>
    <row r="165" spans="1:15" ht="15" customHeight="1" x14ac:dyDescent="0.25">
      <c r="A165" s="201">
        <v>161</v>
      </c>
      <c r="B165" s="202" t="s">
        <v>1038</v>
      </c>
      <c r="C165" s="203" t="s">
        <v>247</v>
      </c>
      <c r="D165" s="203" t="s">
        <v>1039</v>
      </c>
      <c r="E165" s="203" t="s">
        <v>1040</v>
      </c>
      <c r="F165" s="203"/>
      <c r="G165" s="203"/>
      <c r="H165" s="203"/>
      <c r="I165" s="203" t="s">
        <v>250</v>
      </c>
      <c r="J165" s="203">
        <v>2022</v>
      </c>
      <c r="K165" s="203" t="s">
        <v>972</v>
      </c>
      <c r="L165" s="203" t="s">
        <v>973</v>
      </c>
      <c r="M165" s="203" t="s">
        <v>1041</v>
      </c>
      <c r="N165" s="203" t="s">
        <v>980</v>
      </c>
      <c r="O165" s="203" t="s">
        <v>1042</v>
      </c>
    </row>
    <row r="166" spans="1:15" ht="15" customHeight="1" x14ac:dyDescent="0.25">
      <c r="A166" s="201">
        <v>162</v>
      </c>
      <c r="B166" s="202" t="s">
        <v>1038</v>
      </c>
      <c r="C166" s="203" t="s">
        <v>256</v>
      </c>
      <c r="D166" s="203" t="s">
        <v>1043</v>
      </c>
      <c r="E166" s="203"/>
      <c r="F166" s="203" t="s">
        <v>1044</v>
      </c>
      <c r="G166" s="204">
        <v>0</v>
      </c>
      <c r="H166" s="204">
        <v>1</v>
      </c>
      <c r="I166" s="203" t="s">
        <v>250</v>
      </c>
      <c r="J166" s="203">
        <v>2025</v>
      </c>
      <c r="K166" s="203" t="s">
        <v>1045</v>
      </c>
      <c r="L166" s="203" t="s">
        <v>948</v>
      </c>
      <c r="M166" s="203" t="s">
        <v>1046</v>
      </c>
      <c r="N166" s="203" t="s">
        <v>1047</v>
      </c>
      <c r="O166" s="203" t="s">
        <v>1048</v>
      </c>
    </row>
    <row r="167" spans="1:15" ht="15" customHeight="1" x14ac:dyDescent="0.25">
      <c r="A167" s="201">
        <v>163</v>
      </c>
      <c r="B167" s="202" t="s">
        <v>1049</v>
      </c>
      <c r="C167" s="203" t="s">
        <v>256</v>
      </c>
      <c r="D167" s="203" t="s">
        <v>1050</v>
      </c>
      <c r="E167" s="203"/>
      <c r="F167" s="203" t="s">
        <v>1051</v>
      </c>
      <c r="G167" s="204">
        <v>0</v>
      </c>
      <c r="H167" s="204">
        <v>40000</v>
      </c>
      <c r="I167" s="203" t="s">
        <v>250</v>
      </c>
      <c r="J167" s="203">
        <v>2025</v>
      </c>
      <c r="K167" s="203" t="s">
        <v>1052</v>
      </c>
      <c r="L167" s="203" t="s">
        <v>973</v>
      </c>
      <c r="M167" s="203" t="s">
        <v>1053</v>
      </c>
      <c r="N167" s="203" t="s">
        <v>1054</v>
      </c>
      <c r="O167" s="203" t="s">
        <v>1048</v>
      </c>
    </row>
    <row r="168" spans="1:15" ht="15" customHeight="1" x14ac:dyDescent="0.25">
      <c r="A168" s="201">
        <v>164</v>
      </c>
      <c r="B168" s="202" t="s">
        <v>1055</v>
      </c>
      <c r="C168" s="203" t="s">
        <v>256</v>
      </c>
      <c r="D168" s="203" t="s">
        <v>1056</v>
      </c>
      <c r="E168" s="203"/>
      <c r="F168" s="203" t="s">
        <v>1057</v>
      </c>
      <c r="G168" s="204">
        <v>0</v>
      </c>
      <c r="H168" s="204">
        <v>2625</v>
      </c>
      <c r="I168" s="203" t="s">
        <v>250</v>
      </c>
      <c r="J168" s="203">
        <v>2025</v>
      </c>
      <c r="K168" s="203" t="s">
        <v>1058</v>
      </c>
      <c r="L168" s="203" t="s">
        <v>948</v>
      </c>
      <c r="M168" s="203" t="s">
        <v>1059</v>
      </c>
      <c r="N168" s="203" t="s">
        <v>1060</v>
      </c>
      <c r="O168" s="203" t="s">
        <v>1061</v>
      </c>
    </row>
    <row r="169" spans="1:15" ht="15" customHeight="1" x14ac:dyDescent="0.25">
      <c r="A169" s="201">
        <v>165</v>
      </c>
      <c r="B169" s="202" t="s">
        <v>1062</v>
      </c>
      <c r="C169" s="203" t="s">
        <v>247</v>
      </c>
      <c r="D169" s="203" t="s">
        <v>1063</v>
      </c>
      <c r="E169" s="203" t="s">
        <v>1064</v>
      </c>
      <c r="F169" s="203"/>
      <c r="G169" s="203"/>
      <c r="H169" s="203"/>
      <c r="I169" s="203" t="s">
        <v>250</v>
      </c>
      <c r="J169" s="203">
        <v>2025</v>
      </c>
      <c r="K169" s="203" t="s">
        <v>1058</v>
      </c>
      <c r="L169" s="203" t="s">
        <v>1065</v>
      </c>
      <c r="M169" s="203" t="s">
        <v>1066</v>
      </c>
      <c r="N169" s="203" t="s">
        <v>1067</v>
      </c>
      <c r="O169" s="203" t="s">
        <v>1061</v>
      </c>
    </row>
    <row r="170" spans="1:15" ht="15" customHeight="1" x14ac:dyDescent="0.25">
      <c r="A170" s="201">
        <v>166</v>
      </c>
      <c r="B170" s="202" t="s">
        <v>1062</v>
      </c>
      <c r="C170" s="203" t="s">
        <v>256</v>
      </c>
      <c r="D170" s="203" t="s">
        <v>1068</v>
      </c>
      <c r="E170" s="203"/>
      <c r="F170" s="203" t="s">
        <v>1069</v>
      </c>
      <c r="G170" s="204">
        <v>0</v>
      </c>
      <c r="H170" s="204">
        <v>5000</v>
      </c>
      <c r="I170" s="203" t="s">
        <v>250</v>
      </c>
      <c r="J170" s="203">
        <v>2025</v>
      </c>
      <c r="K170" s="203" t="s">
        <v>1058</v>
      </c>
      <c r="L170" s="203" t="s">
        <v>1065</v>
      </c>
      <c r="M170" s="203" t="s">
        <v>1070</v>
      </c>
      <c r="N170" s="203" t="s">
        <v>1071</v>
      </c>
      <c r="O170" s="203" t="s">
        <v>1061</v>
      </c>
    </row>
    <row r="171" spans="1:15" ht="15" customHeight="1" x14ac:dyDescent="0.25">
      <c r="A171" s="201">
        <v>167</v>
      </c>
      <c r="B171" s="202" t="s">
        <v>1062</v>
      </c>
      <c r="C171" s="203" t="s">
        <v>256</v>
      </c>
      <c r="D171" s="203" t="s">
        <v>1072</v>
      </c>
      <c r="E171" s="203"/>
      <c r="F171" s="203" t="s">
        <v>1073</v>
      </c>
      <c r="G171" s="204">
        <v>0</v>
      </c>
      <c r="H171" s="204">
        <v>10</v>
      </c>
      <c r="I171" s="203" t="s">
        <v>250</v>
      </c>
      <c r="J171" s="203">
        <v>2025</v>
      </c>
      <c r="K171" s="203" t="s">
        <v>1058</v>
      </c>
      <c r="L171" s="203" t="s">
        <v>1065</v>
      </c>
      <c r="M171" s="203" t="s">
        <v>1074</v>
      </c>
      <c r="N171" s="203" t="s">
        <v>1071</v>
      </c>
      <c r="O171" s="203" t="s">
        <v>1061</v>
      </c>
    </row>
    <row r="172" spans="1:15" ht="15" customHeight="1" x14ac:dyDescent="0.25">
      <c r="A172" s="201">
        <v>168</v>
      </c>
      <c r="B172" s="202" t="s">
        <v>1075</v>
      </c>
      <c r="C172" s="203" t="s">
        <v>247</v>
      </c>
      <c r="D172" s="203" t="s">
        <v>1076</v>
      </c>
      <c r="E172" s="203" t="s">
        <v>1077</v>
      </c>
      <c r="F172" s="203"/>
      <c r="G172" s="203"/>
      <c r="H172" s="203"/>
      <c r="I172" s="203" t="s">
        <v>636</v>
      </c>
      <c r="J172" s="203">
        <v>2021</v>
      </c>
      <c r="K172" s="203" t="s">
        <v>1078</v>
      </c>
      <c r="L172" s="203" t="s">
        <v>1079</v>
      </c>
      <c r="M172" s="203" t="s">
        <v>1080</v>
      </c>
      <c r="N172" s="203" t="s">
        <v>1081</v>
      </c>
      <c r="O172" s="203" t="s">
        <v>1082</v>
      </c>
    </row>
    <row r="173" spans="1:15" ht="15" customHeight="1" x14ac:dyDescent="0.25">
      <c r="A173" s="201">
        <v>169</v>
      </c>
      <c r="B173" s="202" t="s">
        <v>1075</v>
      </c>
      <c r="C173" s="203" t="s">
        <v>247</v>
      </c>
      <c r="D173" s="203" t="s">
        <v>1083</v>
      </c>
      <c r="E173" s="203" t="s">
        <v>1084</v>
      </c>
      <c r="F173" s="203"/>
      <c r="G173" s="203"/>
      <c r="H173" s="203"/>
      <c r="I173" s="203" t="s">
        <v>636</v>
      </c>
      <c r="J173" s="203">
        <v>2025</v>
      </c>
      <c r="K173" s="203" t="s">
        <v>1085</v>
      </c>
      <c r="L173" s="203" t="s">
        <v>1079</v>
      </c>
      <c r="M173" s="203" t="s">
        <v>1086</v>
      </c>
      <c r="N173" s="203" t="s">
        <v>1087</v>
      </c>
      <c r="O173" s="203" t="s">
        <v>1088</v>
      </c>
    </row>
    <row r="174" spans="1:15" ht="15" customHeight="1" x14ac:dyDescent="0.25">
      <c r="A174" s="201">
        <v>170</v>
      </c>
      <c r="B174" s="202" t="s">
        <v>1089</v>
      </c>
      <c r="C174" s="203" t="s">
        <v>247</v>
      </c>
      <c r="D174" s="203" t="s">
        <v>1090</v>
      </c>
      <c r="E174" s="203" t="s">
        <v>1091</v>
      </c>
      <c r="F174" s="203"/>
      <c r="G174" s="203"/>
      <c r="H174" s="203"/>
      <c r="I174" s="203" t="s">
        <v>250</v>
      </c>
      <c r="J174" s="203">
        <v>2024</v>
      </c>
      <c r="K174" s="203" t="s">
        <v>1092</v>
      </c>
      <c r="L174" s="203" t="s">
        <v>1079</v>
      </c>
      <c r="M174" s="203" t="s">
        <v>1093</v>
      </c>
      <c r="N174" s="203" t="s">
        <v>1094</v>
      </c>
      <c r="O174" s="203" t="s">
        <v>1095</v>
      </c>
    </row>
    <row r="175" spans="1:15" ht="15" customHeight="1" x14ac:dyDescent="0.25">
      <c r="A175" s="201">
        <v>171</v>
      </c>
      <c r="B175" s="202" t="s">
        <v>1089</v>
      </c>
      <c r="C175" s="203" t="s">
        <v>256</v>
      </c>
      <c r="D175" s="203" t="s">
        <v>1096</v>
      </c>
      <c r="E175" s="203"/>
      <c r="F175" s="203" t="s">
        <v>550</v>
      </c>
      <c r="G175" s="204">
        <v>0</v>
      </c>
      <c r="H175" s="204">
        <v>4000</v>
      </c>
      <c r="I175" s="203" t="s">
        <v>266</v>
      </c>
      <c r="J175" s="203">
        <v>2026</v>
      </c>
      <c r="K175" s="203" t="s">
        <v>1097</v>
      </c>
      <c r="L175" s="203" t="s">
        <v>1079</v>
      </c>
      <c r="M175" s="203" t="s">
        <v>1098</v>
      </c>
      <c r="N175" s="203" t="s">
        <v>1099</v>
      </c>
      <c r="O175" s="203" t="s">
        <v>1100</v>
      </c>
    </row>
    <row r="176" spans="1:15" ht="15" customHeight="1" x14ac:dyDescent="0.25">
      <c r="A176" s="201">
        <v>172</v>
      </c>
      <c r="B176" s="202" t="s">
        <v>1101</v>
      </c>
      <c r="C176" s="203" t="s">
        <v>256</v>
      </c>
      <c r="D176" s="203" t="s">
        <v>1102</v>
      </c>
      <c r="E176" s="203"/>
      <c r="F176" s="203" t="s">
        <v>550</v>
      </c>
      <c r="G176" s="204">
        <v>0</v>
      </c>
      <c r="H176" s="204">
        <v>74000</v>
      </c>
      <c r="I176" s="203" t="s">
        <v>250</v>
      </c>
      <c r="J176" s="203">
        <v>2020</v>
      </c>
      <c r="K176" s="203" t="s">
        <v>1103</v>
      </c>
      <c r="L176" s="203" t="s">
        <v>1079</v>
      </c>
      <c r="M176" s="203" t="s">
        <v>1104</v>
      </c>
      <c r="N176" s="203" t="s">
        <v>1105</v>
      </c>
      <c r="O176" s="203" t="s">
        <v>1106</v>
      </c>
    </row>
    <row r="177" spans="1:16" ht="15" customHeight="1" x14ac:dyDescent="0.25">
      <c r="A177" s="201">
        <v>173</v>
      </c>
      <c r="B177" s="202" t="s">
        <v>1101</v>
      </c>
      <c r="C177" s="203" t="s">
        <v>256</v>
      </c>
      <c r="D177" s="203" t="s">
        <v>1107</v>
      </c>
      <c r="E177" s="203"/>
      <c r="F177" s="203" t="s">
        <v>550</v>
      </c>
      <c r="G177" s="204">
        <v>0</v>
      </c>
      <c r="H177" s="204">
        <v>70000</v>
      </c>
      <c r="I177" s="203" t="s">
        <v>250</v>
      </c>
      <c r="J177" s="203">
        <v>2025</v>
      </c>
      <c r="K177" s="203" t="s">
        <v>1097</v>
      </c>
      <c r="L177" s="203" t="s">
        <v>1079</v>
      </c>
      <c r="M177" s="203" t="s">
        <v>1108</v>
      </c>
      <c r="N177" s="203" t="s">
        <v>1109</v>
      </c>
      <c r="O177" s="203" t="s">
        <v>1106</v>
      </c>
    </row>
    <row r="178" spans="1:16" ht="15" customHeight="1" x14ac:dyDescent="0.25">
      <c r="A178" s="201">
        <v>174</v>
      </c>
      <c r="B178" s="202" t="s">
        <v>1101</v>
      </c>
      <c r="C178" s="203" t="s">
        <v>256</v>
      </c>
      <c r="D178" s="203" t="s">
        <v>1110</v>
      </c>
      <c r="E178" s="203"/>
      <c r="F178" s="203" t="s">
        <v>550</v>
      </c>
      <c r="G178" s="204">
        <v>0</v>
      </c>
      <c r="H178" s="204">
        <v>9260</v>
      </c>
      <c r="I178" s="203" t="s">
        <v>266</v>
      </c>
      <c r="J178" s="203">
        <v>2024</v>
      </c>
      <c r="K178" s="203" t="s">
        <v>1097</v>
      </c>
      <c r="L178" s="203" t="s">
        <v>1079</v>
      </c>
      <c r="M178" s="203" t="s">
        <v>1111</v>
      </c>
      <c r="N178" s="203" t="s">
        <v>1112</v>
      </c>
      <c r="O178" s="203" t="s">
        <v>1106</v>
      </c>
    </row>
    <row r="179" spans="1:16" ht="15" customHeight="1" x14ac:dyDescent="0.25">
      <c r="A179" s="201">
        <v>175</v>
      </c>
      <c r="B179" s="202" t="s">
        <v>1101</v>
      </c>
      <c r="C179" s="203" t="s">
        <v>256</v>
      </c>
      <c r="D179" s="203" t="s">
        <v>1113</v>
      </c>
      <c r="E179" s="203"/>
      <c r="F179" s="203" t="s">
        <v>550</v>
      </c>
      <c r="G179" s="204">
        <v>0</v>
      </c>
      <c r="H179" s="204">
        <v>1120</v>
      </c>
      <c r="I179" s="203" t="s">
        <v>266</v>
      </c>
      <c r="J179" s="203">
        <v>2026</v>
      </c>
      <c r="K179" s="203" t="s">
        <v>1114</v>
      </c>
      <c r="L179" s="203" t="s">
        <v>1079</v>
      </c>
      <c r="M179" s="203" t="s">
        <v>1115</v>
      </c>
      <c r="N179" s="203" t="s">
        <v>1116</v>
      </c>
      <c r="O179" s="203" t="s">
        <v>1117</v>
      </c>
    </row>
    <row r="180" spans="1:16" ht="15" customHeight="1" x14ac:dyDescent="0.25">
      <c r="A180" s="201">
        <v>176</v>
      </c>
      <c r="B180" s="202" t="s">
        <v>1118</v>
      </c>
      <c r="C180" s="203" t="s">
        <v>247</v>
      </c>
      <c r="D180" s="203" t="s">
        <v>1119</v>
      </c>
      <c r="E180" s="203" t="s">
        <v>1120</v>
      </c>
      <c r="F180" s="203"/>
      <c r="G180" s="203"/>
      <c r="H180" s="203"/>
      <c r="I180" s="203" t="s">
        <v>364</v>
      </c>
      <c r="J180" s="203">
        <v>2022</v>
      </c>
      <c r="K180" s="203" t="s">
        <v>1121</v>
      </c>
      <c r="L180" s="203" t="s">
        <v>1079</v>
      </c>
      <c r="M180" s="203" t="s">
        <v>1122</v>
      </c>
      <c r="N180" s="203" t="s">
        <v>1123</v>
      </c>
      <c r="O180" s="203" t="s">
        <v>1121</v>
      </c>
    </row>
    <row r="181" spans="1:16" ht="15" customHeight="1" x14ac:dyDescent="0.25">
      <c r="A181" s="201">
        <v>177</v>
      </c>
      <c r="B181" s="202" t="s">
        <v>1118</v>
      </c>
      <c r="C181" s="203" t="s">
        <v>256</v>
      </c>
      <c r="D181" s="203" t="s">
        <v>1124</v>
      </c>
      <c r="E181" s="203"/>
      <c r="F181" s="203" t="s">
        <v>550</v>
      </c>
      <c r="G181" s="204">
        <v>0</v>
      </c>
      <c r="H181" s="204">
        <v>35</v>
      </c>
      <c r="I181" s="203" t="s">
        <v>266</v>
      </c>
      <c r="J181" s="203">
        <v>2026</v>
      </c>
      <c r="K181" s="203" t="s">
        <v>1125</v>
      </c>
      <c r="L181" s="203" t="s">
        <v>1079</v>
      </c>
      <c r="M181" s="203" t="s">
        <v>1126</v>
      </c>
      <c r="N181" s="203" t="s">
        <v>1127</v>
      </c>
      <c r="O181" s="203" t="s">
        <v>1128</v>
      </c>
    </row>
    <row r="182" spans="1:16" ht="15" customHeight="1" x14ac:dyDescent="0.25">
      <c r="A182" s="201">
        <v>178</v>
      </c>
      <c r="B182" s="202" t="s">
        <v>1118</v>
      </c>
      <c r="C182" s="203" t="s">
        <v>256</v>
      </c>
      <c r="D182" s="203" t="s">
        <v>1129</v>
      </c>
      <c r="E182" s="203"/>
      <c r="F182" s="203" t="s">
        <v>550</v>
      </c>
      <c r="G182" s="204">
        <v>0</v>
      </c>
      <c r="H182" s="204">
        <v>20</v>
      </c>
      <c r="I182" s="203" t="s">
        <v>266</v>
      </c>
      <c r="J182" s="203">
        <v>2026</v>
      </c>
      <c r="K182" s="203" t="s">
        <v>1125</v>
      </c>
      <c r="L182" s="203" t="s">
        <v>1079</v>
      </c>
      <c r="M182" s="203" t="s">
        <v>1130</v>
      </c>
      <c r="N182" s="203" t="s">
        <v>1127</v>
      </c>
      <c r="O182" s="203" t="s">
        <v>1131</v>
      </c>
      <c r="P182" s="206"/>
    </row>
    <row r="183" spans="1:16" ht="15" customHeight="1" x14ac:dyDescent="0.25">
      <c r="A183" s="201">
        <v>179</v>
      </c>
      <c r="B183" s="202" t="s">
        <v>1132</v>
      </c>
      <c r="C183" s="203" t="s">
        <v>247</v>
      </c>
      <c r="D183" s="203" t="s">
        <v>1133</v>
      </c>
      <c r="E183" s="203" t="s">
        <v>1134</v>
      </c>
      <c r="F183" s="203"/>
      <c r="G183" s="203"/>
      <c r="H183" s="203"/>
      <c r="I183" s="203" t="s">
        <v>364</v>
      </c>
      <c r="J183" s="203">
        <v>2024</v>
      </c>
      <c r="K183" s="203" t="s">
        <v>1135</v>
      </c>
      <c r="L183" s="203" t="s">
        <v>1079</v>
      </c>
      <c r="M183" s="203" t="s">
        <v>1136</v>
      </c>
      <c r="N183" s="203" t="s">
        <v>1137</v>
      </c>
      <c r="O183" s="203" t="s">
        <v>1138</v>
      </c>
    </row>
    <row r="184" spans="1:16" ht="15" customHeight="1" x14ac:dyDescent="0.25">
      <c r="A184" s="201">
        <v>180</v>
      </c>
      <c r="B184" s="202" t="s">
        <v>1132</v>
      </c>
      <c r="C184" s="203" t="s">
        <v>256</v>
      </c>
      <c r="D184" s="203" t="s">
        <v>1139</v>
      </c>
      <c r="E184" s="203"/>
      <c r="F184" s="203" t="s">
        <v>550</v>
      </c>
      <c r="G184" s="204">
        <v>0</v>
      </c>
      <c r="H184" s="204">
        <v>100000</v>
      </c>
      <c r="I184" s="203" t="s">
        <v>364</v>
      </c>
      <c r="J184" s="203">
        <v>2026</v>
      </c>
      <c r="K184" s="203" t="s">
        <v>1135</v>
      </c>
      <c r="L184" s="203" t="s">
        <v>1079</v>
      </c>
      <c r="M184" s="203" t="s">
        <v>1140</v>
      </c>
      <c r="N184" s="203" t="s">
        <v>1141</v>
      </c>
      <c r="O184" s="203" t="s">
        <v>1142</v>
      </c>
    </row>
    <row r="185" spans="1:16" ht="15" customHeight="1" x14ac:dyDescent="0.25">
      <c r="A185" s="201">
        <v>181</v>
      </c>
      <c r="B185" s="202" t="s">
        <v>1143</v>
      </c>
      <c r="C185" s="203" t="s">
        <v>256</v>
      </c>
      <c r="D185" s="203" t="s">
        <v>1144</v>
      </c>
      <c r="E185" s="203"/>
      <c r="F185" s="203" t="s">
        <v>550</v>
      </c>
      <c r="G185" s="204">
        <v>0</v>
      </c>
      <c r="H185" s="204">
        <v>400</v>
      </c>
      <c r="I185" s="203" t="s">
        <v>250</v>
      </c>
      <c r="J185" s="203">
        <v>2025</v>
      </c>
      <c r="K185" s="203" t="s">
        <v>1145</v>
      </c>
      <c r="L185" s="203" t="s">
        <v>1079</v>
      </c>
      <c r="M185" s="203" t="s">
        <v>1146</v>
      </c>
      <c r="N185" s="203" t="s">
        <v>1147</v>
      </c>
      <c r="O185" s="203" t="s">
        <v>1148</v>
      </c>
    </row>
    <row r="186" spans="1:16" ht="15" customHeight="1" x14ac:dyDescent="0.25">
      <c r="A186" s="201">
        <v>182</v>
      </c>
      <c r="B186" s="202" t="s">
        <v>1143</v>
      </c>
      <c r="C186" s="203" t="s">
        <v>247</v>
      </c>
      <c r="D186" s="203" t="s">
        <v>1149</v>
      </c>
      <c r="E186" s="203" t="s">
        <v>1150</v>
      </c>
      <c r="F186" s="203"/>
      <c r="G186" s="203"/>
      <c r="H186" s="203"/>
      <c r="I186" s="203" t="s">
        <v>250</v>
      </c>
      <c r="J186" s="203">
        <v>2025</v>
      </c>
      <c r="K186" s="203" t="s">
        <v>1151</v>
      </c>
      <c r="L186" s="203" t="s">
        <v>1079</v>
      </c>
      <c r="M186" s="203" t="s">
        <v>1152</v>
      </c>
      <c r="N186" s="203" t="s">
        <v>1153</v>
      </c>
      <c r="O186" s="203" t="s">
        <v>1154</v>
      </c>
    </row>
    <row r="187" spans="1:16" ht="15" customHeight="1" x14ac:dyDescent="0.25">
      <c r="A187" s="201">
        <v>183</v>
      </c>
      <c r="B187" s="202" t="s">
        <v>1155</v>
      </c>
      <c r="C187" s="203" t="s">
        <v>256</v>
      </c>
      <c r="D187" s="203" t="s">
        <v>1156</v>
      </c>
      <c r="E187" s="203"/>
      <c r="F187" s="203" t="s">
        <v>550</v>
      </c>
      <c r="G187" s="204">
        <v>0</v>
      </c>
      <c r="H187" s="204">
        <v>500000</v>
      </c>
      <c r="I187" s="203" t="s">
        <v>250</v>
      </c>
      <c r="J187" s="203">
        <v>2023</v>
      </c>
      <c r="K187" s="203" t="s">
        <v>1157</v>
      </c>
      <c r="L187" s="203" t="s">
        <v>1079</v>
      </c>
      <c r="M187" s="203" t="s">
        <v>1158</v>
      </c>
      <c r="N187" s="203" t="s">
        <v>1159</v>
      </c>
      <c r="O187" s="203" t="s">
        <v>1160</v>
      </c>
    </row>
    <row r="188" spans="1:16" ht="15" customHeight="1" x14ac:dyDescent="0.25">
      <c r="A188" s="201">
        <v>184</v>
      </c>
      <c r="B188" s="202" t="s">
        <v>1161</v>
      </c>
      <c r="C188" s="203" t="s">
        <v>247</v>
      </c>
      <c r="D188" s="203" t="s">
        <v>1162</v>
      </c>
      <c r="E188" s="203" t="s">
        <v>1163</v>
      </c>
      <c r="F188" s="203"/>
      <c r="G188" s="204"/>
      <c r="H188" s="204"/>
      <c r="I188" s="203" t="s">
        <v>266</v>
      </c>
      <c r="J188" s="203">
        <v>2022</v>
      </c>
      <c r="K188" s="203" t="s">
        <v>1164</v>
      </c>
      <c r="L188" s="203" t="s">
        <v>1165</v>
      </c>
      <c r="M188" s="203" t="s">
        <v>1166</v>
      </c>
      <c r="N188" s="203" t="s">
        <v>1167</v>
      </c>
      <c r="O188" s="203" t="s">
        <v>1168</v>
      </c>
    </row>
    <row r="189" spans="1:16" ht="15" customHeight="1" x14ac:dyDescent="0.25">
      <c r="A189" s="201">
        <v>185</v>
      </c>
      <c r="B189" s="202" t="s">
        <v>1161</v>
      </c>
      <c r="C189" s="203" t="s">
        <v>247</v>
      </c>
      <c r="D189" s="203" t="s">
        <v>1169</v>
      </c>
      <c r="E189" s="203" t="s">
        <v>1170</v>
      </c>
      <c r="F189" s="203"/>
      <c r="G189" s="204"/>
      <c r="H189" s="204"/>
      <c r="I189" s="203" t="s">
        <v>250</v>
      </c>
      <c r="J189" s="203">
        <v>2025</v>
      </c>
      <c r="K189" s="203" t="s">
        <v>1171</v>
      </c>
      <c r="L189" s="203" t="s">
        <v>355</v>
      </c>
      <c r="M189" s="203" t="s">
        <v>1172</v>
      </c>
      <c r="N189" s="203" t="s">
        <v>1173</v>
      </c>
      <c r="O189" s="203" t="s">
        <v>1171</v>
      </c>
    </row>
    <row r="190" spans="1:16" ht="15" customHeight="1" x14ac:dyDescent="0.25">
      <c r="A190" s="201">
        <v>186</v>
      </c>
      <c r="B190" s="202" t="s">
        <v>1161</v>
      </c>
      <c r="C190" s="203" t="s">
        <v>247</v>
      </c>
      <c r="D190" s="203" t="s">
        <v>1174</v>
      </c>
      <c r="E190" s="203" t="s">
        <v>1175</v>
      </c>
      <c r="F190" s="203"/>
      <c r="G190" s="204"/>
      <c r="H190" s="204"/>
      <c r="I190" s="203" t="s">
        <v>250</v>
      </c>
      <c r="J190" s="203">
        <v>2023</v>
      </c>
      <c r="K190" s="203" t="s">
        <v>1176</v>
      </c>
      <c r="L190" s="203" t="s">
        <v>1177</v>
      </c>
      <c r="M190" s="203" t="s">
        <v>1178</v>
      </c>
      <c r="N190" s="203" t="s">
        <v>1179</v>
      </c>
      <c r="O190" s="203" t="s">
        <v>1180</v>
      </c>
    </row>
    <row r="191" spans="1:16" ht="15" customHeight="1" x14ac:dyDescent="0.25">
      <c r="A191" s="201">
        <v>187</v>
      </c>
      <c r="B191" s="202" t="s">
        <v>1181</v>
      </c>
      <c r="C191" s="203" t="s">
        <v>256</v>
      </c>
      <c r="D191" s="203" t="s">
        <v>1182</v>
      </c>
      <c r="E191" s="203"/>
      <c r="F191" s="203" t="s">
        <v>272</v>
      </c>
      <c r="G191" s="204">
        <v>0</v>
      </c>
      <c r="H191" s="204">
        <v>130000</v>
      </c>
      <c r="I191" s="203" t="s">
        <v>250</v>
      </c>
      <c r="J191" s="203">
        <v>2025</v>
      </c>
      <c r="K191" s="203" t="s">
        <v>1183</v>
      </c>
      <c r="L191" s="203" t="s">
        <v>1177</v>
      </c>
      <c r="M191" s="203" t="s">
        <v>1184</v>
      </c>
      <c r="N191" s="203" t="s">
        <v>1185</v>
      </c>
      <c r="O191" s="203" t="s">
        <v>1186</v>
      </c>
    </row>
    <row r="192" spans="1:16" ht="15" customHeight="1" x14ac:dyDescent="0.25">
      <c r="A192" s="201">
        <v>188</v>
      </c>
      <c r="B192" s="202" t="s">
        <v>1161</v>
      </c>
      <c r="C192" s="203" t="s">
        <v>256</v>
      </c>
      <c r="D192" s="203" t="s">
        <v>1187</v>
      </c>
      <c r="E192" s="203"/>
      <c r="F192" s="203" t="s">
        <v>550</v>
      </c>
      <c r="G192" s="204">
        <v>0</v>
      </c>
      <c r="H192" s="204">
        <v>14</v>
      </c>
      <c r="I192" s="203" t="s">
        <v>250</v>
      </c>
      <c r="J192" s="203">
        <v>2025</v>
      </c>
      <c r="K192" s="203" t="s">
        <v>1188</v>
      </c>
      <c r="L192" s="203" t="s">
        <v>1177</v>
      </c>
      <c r="M192" s="203" t="s">
        <v>1189</v>
      </c>
      <c r="N192" s="203" t="s">
        <v>1190</v>
      </c>
      <c r="O192" s="203" t="s">
        <v>1191</v>
      </c>
    </row>
    <row r="193" spans="1:15" ht="15" customHeight="1" x14ac:dyDescent="0.25">
      <c r="A193" s="201">
        <v>189</v>
      </c>
      <c r="B193" s="202" t="s">
        <v>1192</v>
      </c>
      <c r="C193" s="203" t="s">
        <v>256</v>
      </c>
      <c r="D193" s="203" t="s">
        <v>1193</v>
      </c>
      <c r="E193" s="203"/>
      <c r="F193" s="203" t="s">
        <v>550</v>
      </c>
      <c r="G193" s="204">
        <v>0</v>
      </c>
      <c r="H193" s="204">
        <v>333</v>
      </c>
      <c r="I193" s="203" t="s">
        <v>250</v>
      </c>
      <c r="J193" s="203">
        <v>2025</v>
      </c>
      <c r="K193" s="203" t="s">
        <v>1194</v>
      </c>
      <c r="L193" s="203" t="s">
        <v>355</v>
      </c>
      <c r="M193" s="203" t="s">
        <v>1195</v>
      </c>
      <c r="N193" s="203" t="s">
        <v>1196</v>
      </c>
      <c r="O193" s="203" t="s">
        <v>1197</v>
      </c>
    </row>
    <row r="194" spans="1:15" ht="15" customHeight="1" x14ac:dyDescent="0.25">
      <c r="A194" s="201">
        <v>190</v>
      </c>
      <c r="B194" s="202" t="s">
        <v>1192</v>
      </c>
      <c r="C194" s="203" t="s">
        <v>256</v>
      </c>
      <c r="D194" s="203" t="s">
        <v>1198</v>
      </c>
      <c r="E194" s="203"/>
      <c r="F194" s="203" t="s">
        <v>550</v>
      </c>
      <c r="G194" s="204">
        <v>0</v>
      </c>
      <c r="H194" s="204">
        <v>391</v>
      </c>
      <c r="I194" s="203" t="s">
        <v>250</v>
      </c>
      <c r="J194" s="203">
        <v>2025</v>
      </c>
      <c r="K194" s="203" t="s">
        <v>1194</v>
      </c>
      <c r="L194" s="203" t="s">
        <v>355</v>
      </c>
      <c r="M194" s="203" t="s">
        <v>1199</v>
      </c>
      <c r="N194" s="203" t="s">
        <v>1196</v>
      </c>
      <c r="O194" s="203" t="s">
        <v>1197</v>
      </c>
    </row>
    <row r="195" spans="1:15" ht="15" customHeight="1" x14ac:dyDescent="0.25">
      <c r="A195" s="201">
        <v>191</v>
      </c>
      <c r="B195" s="202" t="s">
        <v>1192</v>
      </c>
      <c r="C195" s="203" t="s">
        <v>256</v>
      </c>
      <c r="D195" s="203" t="s">
        <v>1200</v>
      </c>
      <c r="E195" s="203"/>
      <c r="F195" s="203" t="s">
        <v>550</v>
      </c>
      <c r="G195" s="204">
        <v>0</v>
      </c>
      <c r="H195" s="204">
        <v>7430</v>
      </c>
      <c r="I195" s="203" t="s">
        <v>250</v>
      </c>
      <c r="J195" s="203">
        <v>2025</v>
      </c>
      <c r="K195" s="203" t="s">
        <v>1194</v>
      </c>
      <c r="L195" s="203" t="s">
        <v>355</v>
      </c>
      <c r="M195" s="203" t="s">
        <v>1201</v>
      </c>
      <c r="N195" s="203" t="s">
        <v>1196</v>
      </c>
      <c r="O195" s="203" t="s">
        <v>1197</v>
      </c>
    </row>
    <row r="196" spans="1:15" ht="15" customHeight="1" x14ac:dyDescent="0.25">
      <c r="A196" s="201">
        <v>192</v>
      </c>
      <c r="B196" s="202" t="s">
        <v>1202</v>
      </c>
      <c r="C196" s="203" t="s">
        <v>247</v>
      </c>
      <c r="D196" s="203" t="s">
        <v>1203</v>
      </c>
      <c r="E196" s="203" t="s">
        <v>1204</v>
      </c>
      <c r="F196" s="203"/>
      <c r="G196" s="204"/>
      <c r="H196" s="204"/>
      <c r="I196" s="203" t="s">
        <v>250</v>
      </c>
      <c r="J196" s="203">
        <v>2023</v>
      </c>
      <c r="K196" s="203" t="s">
        <v>1171</v>
      </c>
      <c r="L196" s="203" t="s">
        <v>355</v>
      </c>
      <c r="M196" s="203" t="s">
        <v>1205</v>
      </c>
      <c r="N196" s="203" t="s">
        <v>1173</v>
      </c>
      <c r="O196" s="203" t="s">
        <v>1171</v>
      </c>
    </row>
    <row r="197" spans="1:15" ht="15" customHeight="1" x14ac:dyDescent="0.25">
      <c r="A197" s="201">
        <v>193</v>
      </c>
      <c r="B197" s="202" t="s">
        <v>1206</v>
      </c>
      <c r="C197" s="203" t="s">
        <v>247</v>
      </c>
      <c r="D197" s="203" t="s">
        <v>1207</v>
      </c>
      <c r="E197" s="203" t="s">
        <v>1208</v>
      </c>
      <c r="F197" s="203"/>
      <c r="G197" s="204"/>
      <c r="H197" s="204"/>
      <c r="I197" s="203" t="s">
        <v>250</v>
      </c>
      <c r="J197" s="203">
        <v>2023</v>
      </c>
      <c r="K197" s="203" t="s">
        <v>1171</v>
      </c>
      <c r="L197" s="203" t="s">
        <v>355</v>
      </c>
      <c r="M197" s="203" t="s">
        <v>1209</v>
      </c>
      <c r="N197" s="203" t="s">
        <v>1210</v>
      </c>
      <c r="O197" s="203" t="s">
        <v>1211</v>
      </c>
    </row>
    <row r="198" spans="1:15" ht="15" customHeight="1" x14ac:dyDescent="0.25">
      <c r="A198" s="201">
        <v>194</v>
      </c>
      <c r="B198" s="202" t="s">
        <v>1212</v>
      </c>
      <c r="C198" s="203" t="s">
        <v>256</v>
      </c>
      <c r="D198" s="203" t="s">
        <v>1213</v>
      </c>
      <c r="E198" s="203"/>
      <c r="F198" s="203" t="s">
        <v>1214</v>
      </c>
      <c r="G198" s="204">
        <v>0</v>
      </c>
      <c r="H198" s="204">
        <v>121</v>
      </c>
      <c r="I198" s="203" t="s">
        <v>250</v>
      </c>
      <c r="J198" s="203">
        <v>2024</v>
      </c>
      <c r="K198" s="203" t="s">
        <v>1194</v>
      </c>
      <c r="L198" s="203" t="s">
        <v>355</v>
      </c>
      <c r="M198" s="203" t="s">
        <v>1215</v>
      </c>
      <c r="N198" s="203" t="s">
        <v>1216</v>
      </c>
      <c r="O198" s="203" t="s">
        <v>1197</v>
      </c>
    </row>
    <row r="199" spans="1:15" ht="15" customHeight="1" x14ac:dyDescent="0.25">
      <c r="A199" s="201">
        <v>195</v>
      </c>
      <c r="B199" s="202" t="s">
        <v>1212</v>
      </c>
      <c r="C199" s="203" t="s">
        <v>256</v>
      </c>
      <c r="D199" s="203" t="s">
        <v>1217</v>
      </c>
      <c r="E199" s="203"/>
      <c r="F199" s="203" t="s">
        <v>1214</v>
      </c>
      <c r="G199" s="204">
        <v>121</v>
      </c>
      <c r="H199" s="204">
        <v>288</v>
      </c>
      <c r="I199" s="203" t="s">
        <v>250</v>
      </c>
      <c r="J199" s="203">
        <v>2025</v>
      </c>
      <c r="K199" s="203" t="s">
        <v>1194</v>
      </c>
      <c r="L199" s="203" t="s">
        <v>355</v>
      </c>
      <c r="M199" s="203" t="s">
        <v>1218</v>
      </c>
      <c r="N199" s="203" t="s">
        <v>1216</v>
      </c>
      <c r="O199" s="203" t="s">
        <v>1197</v>
      </c>
    </row>
    <row r="200" spans="1:15" ht="15" customHeight="1" x14ac:dyDescent="0.25">
      <c r="A200" s="201">
        <v>196</v>
      </c>
      <c r="B200" s="202" t="s">
        <v>1212</v>
      </c>
      <c r="C200" s="203" t="s">
        <v>256</v>
      </c>
      <c r="D200" s="203" t="s">
        <v>1219</v>
      </c>
      <c r="E200" s="203"/>
      <c r="F200" s="203" t="s">
        <v>550</v>
      </c>
      <c r="G200" s="204">
        <v>0</v>
      </c>
      <c r="H200" s="204">
        <v>120</v>
      </c>
      <c r="I200" s="203" t="s">
        <v>250</v>
      </c>
      <c r="J200" s="203">
        <v>2023</v>
      </c>
      <c r="K200" s="203" t="s">
        <v>1194</v>
      </c>
      <c r="L200" s="203" t="s">
        <v>355</v>
      </c>
      <c r="M200" s="203" t="s">
        <v>1220</v>
      </c>
      <c r="N200" s="203" t="s">
        <v>1221</v>
      </c>
      <c r="O200" s="203" t="s">
        <v>1197</v>
      </c>
    </row>
    <row r="201" spans="1:15" ht="15" customHeight="1" x14ac:dyDescent="0.25">
      <c r="A201" s="201">
        <v>197</v>
      </c>
      <c r="B201" s="202" t="s">
        <v>1212</v>
      </c>
      <c r="C201" s="203" t="s">
        <v>256</v>
      </c>
      <c r="D201" s="203" t="s">
        <v>1222</v>
      </c>
      <c r="E201" s="203"/>
      <c r="F201" s="203" t="s">
        <v>550</v>
      </c>
      <c r="G201" s="204">
        <v>120</v>
      </c>
      <c r="H201" s="204">
        <v>251</v>
      </c>
      <c r="I201" s="203" t="s">
        <v>250</v>
      </c>
      <c r="J201" s="203">
        <v>2024</v>
      </c>
      <c r="K201" s="203" t="s">
        <v>1194</v>
      </c>
      <c r="L201" s="203" t="s">
        <v>355</v>
      </c>
      <c r="M201" s="203" t="s">
        <v>1223</v>
      </c>
      <c r="N201" s="203" t="s">
        <v>1221</v>
      </c>
      <c r="O201" s="203" t="s">
        <v>1197</v>
      </c>
    </row>
    <row r="202" spans="1:15" ht="15" customHeight="1" x14ac:dyDescent="0.25">
      <c r="A202" s="201">
        <v>198</v>
      </c>
      <c r="B202" s="202" t="s">
        <v>1224</v>
      </c>
      <c r="C202" s="203" t="s">
        <v>247</v>
      </c>
      <c r="D202" s="203" t="s">
        <v>1225</v>
      </c>
      <c r="E202" s="203" t="s">
        <v>1226</v>
      </c>
      <c r="F202" s="203"/>
      <c r="G202" s="204"/>
      <c r="H202" s="204"/>
      <c r="I202" s="203" t="s">
        <v>250</v>
      </c>
      <c r="J202" s="203">
        <v>2021</v>
      </c>
      <c r="K202" s="203" t="s">
        <v>1227</v>
      </c>
      <c r="L202" s="203" t="s">
        <v>1227</v>
      </c>
      <c r="M202" s="203" t="s">
        <v>1228</v>
      </c>
      <c r="N202" s="203" t="s">
        <v>1229</v>
      </c>
      <c r="O202" s="203" t="s">
        <v>1230</v>
      </c>
    </row>
    <row r="203" spans="1:15" ht="15" customHeight="1" x14ac:dyDescent="0.25">
      <c r="A203" s="201">
        <v>199</v>
      </c>
      <c r="B203" s="202" t="s">
        <v>1224</v>
      </c>
      <c r="C203" s="203" t="s">
        <v>247</v>
      </c>
      <c r="D203" s="203" t="s">
        <v>1231</v>
      </c>
      <c r="E203" s="203" t="s">
        <v>1232</v>
      </c>
      <c r="F203" s="203"/>
      <c r="G203" s="203"/>
      <c r="H203" s="203"/>
      <c r="I203" s="203" t="s">
        <v>250</v>
      </c>
      <c r="J203" s="203">
        <v>2021</v>
      </c>
      <c r="K203" s="203" t="s">
        <v>1227</v>
      </c>
      <c r="L203" s="203" t="s">
        <v>1227</v>
      </c>
      <c r="M203" s="203" t="s">
        <v>1233</v>
      </c>
      <c r="N203" s="203" t="s">
        <v>1234</v>
      </c>
      <c r="O203" s="203" t="s">
        <v>1235</v>
      </c>
    </row>
    <row r="204" spans="1:15" ht="15" customHeight="1" x14ac:dyDescent="0.25">
      <c r="A204" s="201">
        <v>200</v>
      </c>
      <c r="B204" s="202" t="s">
        <v>1236</v>
      </c>
      <c r="C204" s="203" t="s">
        <v>247</v>
      </c>
      <c r="D204" s="203" t="s">
        <v>1237</v>
      </c>
      <c r="E204" s="203" t="s">
        <v>1238</v>
      </c>
      <c r="F204" s="203"/>
      <c r="G204" s="203"/>
      <c r="H204" s="203"/>
      <c r="I204" s="203" t="s">
        <v>250</v>
      </c>
      <c r="J204" s="203">
        <v>2021</v>
      </c>
      <c r="K204" s="203" t="s">
        <v>1227</v>
      </c>
      <c r="L204" s="203" t="s">
        <v>1227</v>
      </c>
      <c r="M204" s="203" t="s">
        <v>1239</v>
      </c>
      <c r="N204" s="203" t="s">
        <v>1240</v>
      </c>
      <c r="O204" s="203" t="s">
        <v>1241</v>
      </c>
    </row>
    <row r="205" spans="1:15" ht="15" customHeight="1" x14ac:dyDescent="0.25">
      <c r="A205" s="201">
        <v>201</v>
      </c>
      <c r="B205" s="202" t="s">
        <v>1236</v>
      </c>
      <c r="C205" s="203" t="s">
        <v>256</v>
      </c>
      <c r="D205" s="203" t="s">
        <v>1242</v>
      </c>
      <c r="E205" s="203"/>
      <c r="F205" s="203" t="s">
        <v>1243</v>
      </c>
      <c r="G205" s="204">
        <v>0</v>
      </c>
      <c r="H205" s="204">
        <v>32400000</v>
      </c>
      <c r="I205" s="203" t="s">
        <v>250</v>
      </c>
      <c r="J205" s="203">
        <v>2025</v>
      </c>
      <c r="K205" s="203" t="s">
        <v>1227</v>
      </c>
      <c r="L205" s="203" t="s">
        <v>1227</v>
      </c>
      <c r="M205" s="203" t="s">
        <v>1244</v>
      </c>
      <c r="N205" s="203" t="s">
        <v>1245</v>
      </c>
      <c r="O205" s="203" t="s">
        <v>1246</v>
      </c>
    </row>
    <row r="206" spans="1:15" ht="15" customHeight="1" x14ac:dyDescent="0.25">
      <c r="A206" s="201">
        <v>202</v>
      </c>
      <c r="B206" s="202" t="s">
        <v>1247</v>
      </c>
      <c r="C206" s="203" t="s">
        <v>247</v>
      </c>
      <c r="D206" s="203" t="s">
        <v>1248</v>
      </c>
      <c r="E206" s="203" t="s">
        <v>1249</v>
      </c>
      <c r="F206" s="203"/>
      <c r="G206" s="203"/>
      <c r="H206" s="203"/>
      <c r="I206" s="203" t="s">
        <v>250</v>
      </c>
      <c r="J206" s="203">
        <v>2024</v>
      </c>
      <c r="K206" s="203" t="s">
        <v>1250</v>
      </c>
      <c r="L206" s="203" t="s">
        <v>1251</v>
      </c>
      <c r="M206" s="203" t="s">
        <v>1252</v>
      </c>
      <c r="N206" s="203" t="s">
        <v>1253</v>
      </c>
      <c r="O206" s="203" t="s">
        <v>1254</v>
      </c>
    </row>
    <row r="207" spans="1:15" ht="15" customHeight="1" x14ac:dyDescent="0.25">
      <c r="A207" s="201">
        <v>203</v>
      </c>
      <c r="B207" s="202" t="s">
        <v>1255</v>
      </c>
      <c r="C207" s="203" t="s">
        <v>247</v>
      </c>
      <c r="D207" s="203" t="s">
        <v>1256</v>
      </c>
      <c r="E207" s="203" t="s">
        <v>1257</v>
      </c>
      <c r="F207" s="203"/>
      <c r="G207" s="203"/>
      <c r="H207" s="203"/>
      <c r="I207" s="203" t="s">
        <v>250</v>
      </c>
      <c r="J207" s="203">
        <v>2021</v>
      </c>
      <c r="K207" s="203" t="s">
        <v>1258</v>
      </c>
      <c r="L207" s="203" t="s">
        <v>1259</v>
      </c>
      <c r="M207" s="203" t="s">
        <v>1260</v>
      </c>
      <c r="N207" s="203" t="s">
        <v>1253</v>
      </c>
      <c r="O207" s="203" t="s">
        <v>1261</v>
      </c>
    </row>
    <row r="208" spans="1:15" ht="15" customHeight="1" x14ac:dyDescent="0.25">
      <c r="A208" s="201">
        <v>204</v>
      </c>
      <c r="B208" s="202" t="s">
        <v>1255</v>
      </c>
      <c r="C208" s="203" t="s">
        <v>247</v>
      </c>
      <c r="D208" s="203" t="s">
        <v>1262</v>
      </c>
      <c r="E208" s="203" t="s">
        <v>1263</v>
      </c>
      <c r="F208" s="203"/>
      <c r="G208" s="203"/>
      <c r="H208" s="203"/>
      <c r="I208" s="203" t="s">
        <v>250</v>
      </c>
      <c r="J208" s="203">
        <v>2024</v>
      </c>
      <c r="K208" s="203" t="s">
        <v>1258</v>
      </c>
      <c r="L208" s="203" t="s">
        <v>1259</v>
      </c>
      <c r="M208" s="203" t="s">
        <v>1264</v>
      </c>
      <c r="N208" s="203" t="s">
        <v>1253</v>
      </c>
      <c r="O208" s="203" t="s">
        <v>1261</v>
      </c>
    </row>
    <row r="209" spans="1:15" ht="15" customHeight="1" x14ac:dyDescent="0.25">
      <c r="A209" s="201">
        <v>205</v>
      </c>
      <c r="B209" s="202" t="s">
        <v>1265</v>
      </c>
      <c r="C209" s="203" t="s">
        <v>247</v>
      </c>
      <c r="D209" s="203" t="s">
        <v>1266</v>
      </c>
      <c r="E209" s="203" t="s">
        <v>1267</v>
      </c>
      <c r="F209" s="203"/>
      <c r="G209" s="203"/>
      <c r="H209" s="203"/>
      <c r="I209" s="203" t="s">
        <v>250</v>
      </c>
      <c r="J209" s="203">
        <v>2023</v>
      </c>
      <c r="K209" s="203" t="s">
        <v>1268</v>
      </c>
      <c r="L209" s="203" t="s">
        <v>1251</v>
      </c>
      <c r="M209" s="203" t="s">
        <v>1269</v>
      </c>
      <c r="N209" s="203" t="s">
        <v>1270</v>
      </c>
      <c r="O209" s="203" t="s">
        <v>1271</v>
      </c>
    </row>
    <row r="210" spans="1:15" ht="15" customHeight="1" x14ac:dyDescent="0.25">
      <c r="A210" s="201">
        <v>206</v>
      </c>
      <c r="B210" s="202" t="s">
        <v>1272</v>
      </c>
      <c r="C210" s="203" t="s">
        <v>247</v>
      </c>
      <c r="D210" s="203" t="s">
        <v>1273</v>
      </c>
      <c r="E210" s="203" t="s">
        <v>1274</v>
      </c>
      <c r="F210" s="203"/>
      <c r="G210" s="203"/>
      <c r="H210" s="203"/>
      <c r="I210" s="203" t="s">
        <v>266</v>
      </c>
      <c r="J210" s="203">
        <v>2026</v>
      </c>
      <c r="K210" s="203" t="s">
        <v>1275</v>
      </c>
      <c r="L210" s="203" t="s">
        <v>1251</v>
      </c>
      <c r="M210" s="203" t="s">
        <v>1276</v>
      </c>
      <c r="N210" s="203" t="s">
        <v>1277</v>
      </c>
      <c r="O210" s="203" t="s">
        <v>1278</v>
      </c>
    </row>
    <row r="211" spans="1:15" ht="15" customHeight="1" x14ac:dyDescent="0.25">
      <c r="A211" s="201">
        <v>207</v>
      </c>
      <c r="B211" s="202" t="s">
        <v>1279</v>
      </c>
      <c r="C211" s="203" t="s">
        <v>247</v>
      </c>
      <c r="D211" s="203" t="s">
        <v>1280</v>
      </c>
      <c r="E211" s="203" t="s">
        <v>1281</v>
      </c>
      <c r="F211" s="203"/>
      <c r="G211" s="203"/>
      <c r="H211" s="203"/>
      <c r="I211" s="203" t="s">
        <v>364</v>
      </c>
      <c r="J211" s="203">
        <v>2022</v>
      </c>
      <c r="K211" s="203" t="s">
        <v>1282</v>
      </c>
      <c r="L211" s="203" t="s">
        <v>1283</v>
      </c>
      <c r="M211" s="203" t="s">
        <v>1284</v>
      </c>
      <c r="N211" s="203" t="s">
        <v>1285</v>
      </c>
      <c r="O211" s="203" t="s">
        <v>1286</v>
      </c>
    </row>
    <row r="212" spans="1:15" ht="15" customHeight="1" x14ac:dyDescent="0.25">
      <c r="A212" s="201">
        <v>208</v>
      </c>
      <c r="B212" s="202" t="s">
        <v>1279</v>
      </c>
      <c r="C212" s="203" t="s">
        <v>247</v>
      </c>
      <c r="D212" s="203" t="s">
        <v>1287</v>
      </c>
      <c r="E212" s="203" t="s">
        <v>1288</v>
      </c>
      <c r="F212" s="203"/>
      <c r="G212" s="203"/>
      <c r="H212" s="203"/>
      <c r="I212" s="203" t="s">
        <v>250</v>
      </c>
      <c r="J212" s="203">
        <v>2021</v>
      </c>
      <c r="K212" s="203" t="s">
        <v>291</v>
      </c>
      <c r="L212" s="203" t="s">
        <v>1289</v>
      </c>
      <c r="M212" s="203" t="s">
        <v>1290</v>
      </c>
      <c r="N212" s="203" t="s">
        <v>1291</v>
      </c>
      <c r="O212" s="203" t="s">
        <v>1292</v>
      </c>
    </row>
    <row r="213" spans="1:15" ht="15" customHeight="1" x14ac:dyDescent="0.25">
      <c r="A213" s="201">
        <v>209</v>
      </c>
      <c r="B213" s="202" t="s">
        <v>1279</v>
      </c>
      <c r="C213" s="203" t="s">
        <v>247</v>
      </c>
      <c r="D213" s="203" t="s">
        <v>1293</v>
      </c>
      <c r="E213" s="203" t="s">
        <v>1294</v>
      </c>
      <c r="F213" s="203"/>
      <c r="G213" s="203"/>
      <c r="H213" s="203"/>
      <c r="I213" s="203" t="s">
        <v>364</v>
      </c>
      <c r="J213" s="203">
        <v>2022</v>
      </c>
      <c r="K213" s="203" t="s">
        <v>591</v>
      </c>
      <c r="L213" s="203" t="s">
        <v>1295</v>
      </c>
      <c r="M213" s="203" t="s">
        <v>1296</v>
      </c>
      <c r="N213" s="203" t="s">
        <v>1297</v>
      </c>
      <c r="O213" s="203" t="s">
        <v>1298</v>
      </c>
    </row>
    <row r="214" spans="1:15" ht="15" customHeight="1" x14ac:dyDescent="0.25">
      <c r="A214" s="201">
        <v>210</v>
      </c>
      <c r="B214" s="202" t="s">
        <v>1279</v>
      </c>
      <c r="C214" s="203" t="s">
        <v>247</v>
      </c>
      <c r="D214" s="203" t="s">
        <v>1299</v>
      </c>
      <c r="E214" s="203" t="s">
        <v>1300</v>
      </c>
      <c r="F214" s="203"/>
      <c r="G214" s="203"/>
      <c r="H214" s="203"/>
      <c r="I214" s="203" t="s">
        <v>364</v>
      </c>
      <c r="J214" s="203">
        <v>2022</v>
      </c>
      <c r="K214" s="203" t="s">
        <v>291</v>
      </c>
      <c r="L214" s="203" t="s">
        <v>1301</v>
      </c>
      <c r="M214" s="203" t="s">
        <v>1302</v>
      </c>
      <c r="N214" s="203" t="s">
        <v>1303</v>
      </c>
      <c r="O214" s="203" t="s">
        <v>1304</v>
      </c>
    </row>
    <row r="215" spans="1:15" ht="15" customHeight="1" x14ac:dyDescent="0.25">
      <c r="A215" s="201">
        <v>211</v>
      </c>
      <c r="B215" s="202" t="s">
        <v>1279</v>
      </c>
      <c r="C215" s="203" t="s">
        <v>247</v>
      </c>
      <c r="D215" s="203" t="s">
        <v>1305</v>
      </c>
      <c r="E215" s="203" t="s">
        <v>1306</v>
      </c>
      <c r="F215" s="203"/>
      <c r="G215" s="203"/>
      <c r="H215" s="203"/>
      <c r="I215" s="203" t="s">
        <v>250</v>
      </c>
      <c r="J215" s="203">
        <v>2021</v>
      </c>
      <c r="K215" s="203" t="s">
        <v>591</v>
      </c>
      <c r="L215" s="203" t="s">
        <v>1295</v>
      </c>
      <c r="M215" s="203" t="s">
        <v>1307</v>
      </c>
      <c r="N215" s="203" t="s">
        <v>1308</v>
      </c>
      <c r="O215" s="203" t="s">
        <v>1309</v>
      </c>
    </row>
    <row r="216" spans="1:15" ht="15" customHeight="1" x14ac:dyDescent="0.25">
      <c r="A216" s="201">
        <v>212</v>
      </c>
      <c r="B216" s="202" t="s">
        <v>1279</v>
      </c>
      <c r="C216" s="203" t="s">
        <v>247</v>
      </c>
      <c r="D216" s="203" t="s">
        <v>1310</v>
      </c>
      <c r="E216" s="203" t="s">
        <v>1311</v>
      </c>
      <c r="F216" s="203"/>
      <c r="G216" s="203"/>
      <c r="H216" s="203"/>
      <c r="I216" s="203" t="s">
        <v>250</v>
      </c>
      <c r="J216" s="203">
        <v>2021</v>
      </c>
      <c r="K216" s="203" t="s">
        <v>1312</v>
      </c>
      <c r="L216" s="203" t="s">
        <v>1312</v>
      </c>
      <c r="M216" s="203" t="s">
        <v>1313</v>
      </c>
      <c r="N216" s="203" t="s">
        <v>1313</v>
      </c>
      <c r="O216" s="203" t="s">
        <v>1314</v>
      </c>
    </row>
    <row r="217" spans="1:15" ht="15" customHeight="1" x14ac:dyDescent="0.25">
      <c r="A217" s="201">
        <v>213</v>
      </c>
      <c r="B217" s="202" t="s">
        <v>1279</v>
      </c>
      <c r="C217" s="203" t="s">
        <v>247</v>
      </c>
      <c r="D217" s="203" t="s">
        <v>1315</v>
      </c>
      <c r="E217" s="203" t="s">
        <v>1316</v>
      </c>
      <c r="F217" s="203"/>
      <c r="G217" s="203"/>
      <c r="H217" s="203"/>
      <c r="I217" s="203" t="s">
        <v>364</v>
      </c>
      <c r="J217" s="203">
        <v>2022</v>
      </c>
      <c r="K217" s="203" t="s">
        <v>291</v>
      </c>
      <c r="L217" s="203" t="s">
        <v>1289</v>
      </c>
      <c r="M217" s="203" t="s">
        <v>1317</v>
      </c>
      <c r="N217" s="203" t="s">
        <v>1318</v>
      </c>
      <c r="O217" s="203" t="s">
        <v>1319</v>
      </c>
    </row>
    <row r="218" spans="1:15" ht="15" customHeight="1" x14ac:dyDescent="0.25">
      <c r="A218" s="201">
        <v>214</v>
      </c>
      <c r="B218" s="202" t="s">
        <v>1279</v>
      </c>
      <c r="C218" s="203" t="s">
        <v>247</v>
      </c>
      <c r="D218" s="203" t="s">
        <v>1320</v>
      </c>
      <c r="E218" s="203" t="s">
        <v>1321</v>
      </c>
      <c r="F218" s="203"/>
      <c r="G218" s="203"/>
      <c r="H218" s="203"/>
      <c r="I218" s="203" t="s">
        <v>364</v>
      </c>
      <c r="J218" s="203">
        <v>2022</v>
      </c>
      <c r="K218" s="203" t="s">
        <v>291</v>
      </c>
      <c r="L218" s="203" t="s">
        <v>1301</v>
      </c>
      <c r="M218" s="203" t="s">
        <v>1322</v>
      </c>
      <c r="N218" s="203" t="s">
        <v>1323</v>
      </c>
      <c r="O218" s="203" t="s">
        <v>1324</v>
      </c>
    </row>
    <row r="219" spans="1:15" ht="15" customHeight="1" x14ac:dyDescent="0.25">
      <c r="A219" s="201">
        <v>215</v>
      </c>
      <c r="B219" s="202" t="s">
        <v>1325</v>
      </c>
      <c r="C219" s="203" t="s">
        <v>247</v>
      </c>
      <c r="D219" s="203" t="s">
        <v>1326</v>
      </c>
      <c r="E219" s="203" t="s">
        <v>1327</v>
      </c>
      <c r="F219" s="203"/>
      <c r="G219" s="203"/>
      <c r="H219" s="203"/>
      <c r="I219" s="203" t="s">
        <v>250</v>
      </c>
      <c r="J219" s="203">
        <v>2025</v>
      </c>
      <c r="K219" s="203" t="s">
        <v>1328</v>
      </c>
      <c r="L219" s="203" t="s">
        <v>1329</v>
      </c>
      <c r="M219" s="203" t="s">
        <v>1330</v>
      </c>
      <c r="N219" s="203" t="s">
        <v>1331</v>
      </c>
      <c r="O219" s="203" t="s">
        <v>1332</v>
      </c>
    </row>
    <row r="220" spans="1:15" ht="15" customHeight="1" x14ac:dyDescent="0.25">
      <c r="A220" s="201">
        <v>216</v>
      </c>
      <c r="B220" s="202" t="s">
        <v>1325</v>
      </c>
      <c r="C220" s="203" t="s">
        <v>256</v>
      </c>
      <c r="D220" s="203" t="s">
        <v>1333</v>
      </c>
      <c r="E220" s="203"/>
      <c r="F220" s="203" t="s">
        <v>550</v>
      </c>
      <c r="G220" s="204">
        <v>0</v>
      </c>
      <c r="H220" s="204">
        <v>1000</v>
      </c>
      <c r="I220" s="203" t="s">
        <v>250</v>
      </c>
      <c r="J220" s="203">
        <v>2025</v>
      </c>
      <c r="K220" s="203" t="s">
        <v>1334</v>
      </c>
      <c r="L220" s="203" t="s">
        <v>1329</v>
      </c>
      <c r="M220" s="203" t="s">
        <v>1335</v>
      </c>
      <c r="N220" s="203" t="s">
        <v>1336</v>
      </c>
      <c r="O220" s="203" t="s">
        <v>1334</v>
      </c>
    </row>
    <row r="221" spans="1:15" ht="15" customHeight="1" x14ac:dyDescent="0.25">
      <c r="A221" s="201">
        <v>217</v>
      </c>
      <c r="B221" s="202" t="s">
        <v>1337</v>
      </c>
      <c r="C221" s="203" t="s">
        <v>247</v>
      </c>
      <c r="D221" s="203" t="s">
        <v>1338</v>
      </c>
      <c r="E221" s="203" t="s">
        <v>1339</v>
      </c>
      <c r="F221" s="203"/>
      <c r="G221" s="203"/>
      <c r="H221" s="203"/>
      <c r="I221" s="203" t="s">
        <v>250</v>
      </c>
      <c r="J221" s="203">
        <v>2025</v>
      </c>
      <c r="K221" s="203" t="s">
        <v>1340</v>
      </c>
      <c r="L221" s="203" t="s">
        <v>1340</v>
      </c>
      <c r="M221" s="203" t="s">
        <v>1341</v>
      </c>
      <c r="N221" s="203" t="s">
        <v>1342</v>
      </c>
      <c r="O221" s="203" t="s">
        <v>1343</v>
      </c>
    </row>
    <row r="222" spans="1:15" ht="15" customHeight="1" x14ac:dyDescent="0.25">
      <c r="A222" s="201">
        <v>218</v>
      </c>
      <c r="B222" s="202" t="s">
        <v>1337</v>
      </c>
      <c r="C222" s="203" t="s">
        <v>256</v>
      </c>
      <c r="D222" s="203" t="s">
        <v>1344</v>
      </c>
      <c r="E222" s="203"/>
      <c r="F222" s="203" t="s">
        <v>550</v>
      </c>
      <c r="G222" s="204">
        <v>0</v>
      </c>
      <c r="H222" s="204">
        <v>2000</v>
      </c>
      <c r="I222" s="203" t="s">
        <v>250</v>
      </c>
      <c r="J222" s="203">
        <v>2024</v>
      </c>
      <c r="K222" s="203" t="s">
        <v>1340</v>
      </c>
      <c r="L222" s="203" t="s">
        <v>1340</v>
      </c>
      <c r="M222" s="203" t="s">
        <v>1345</v>
      </c>
      <c r="N222" s="203" t="s">
        <v>1346</v>
      </c>
      <c r="O222" s="203" t="s">
        <v>1347</v>
      </c>
    </row>
    <row r="223" spans="1:15" ht="15" customHeight="1" x14ac:dyDescent="0.25">
      <c r="A223" s="201">
        <v>219</v>
      </c>
      <c r="B223" s="202" t="s">
        <v>1348</v>
      </c>
      <c r="C223" s="203" t="s">
        <v>256</v>
      </c>
      <c r="D223" s="203" t="s">
        <v>1349</v>
      </c>
      <c r="E223" s="203"/>
      <c r="F223" s="203" t="s">
        <v>272</v>
      </c>
      <c r="G223" s="204">
        <v>0</v>
      </c>
      <c r="H223" s="204">
        <v>15</v>
      </c>
      <c r="I223" s="203" t="s">
        <v>250</v>
      </c>
      <c r="J223" s="203">
        <v>2025</v>
      </c>
      <c r="K223" s="203" t="s">
        <v>1340</v>
      </c>
      <c r="L223" s="203" t="s">
        <v>1340</v>
      </c>
      <c r="M223" s="203" t="s">
        <v>1350</v>
      </c>
      <c r="N223" s="203" t="s">
        <v>1351</v>
      </c>
      <c r="O223" s="203" t="s">
        <v>1352</v>
      </c>
    </row>
    <row r="224" spans="1:15" ht="15" customHeight="1" x14ac:dyDescent="0.25">
      <c r="A224" s="201">
        <v>220</v>
      </c>
      <c r="B224" s="202" t="s">
        <v>1353</v>
      </c>
      <c r="C224" s="203" t="s">
        <v>247</v>
      </c>
      <c r="D224" s="203" t="s">
        <v>1354</v>
      </c>
      <c r="E224" s="203" t="s">
        <v>1355</v>
      </c>
      <c r="F224" s="203"/>
      <c r="G224" s="203"/>
      <c r="H224" s="203"/>
      <c r="I224" s="203" t="s">
        <v>250</v>
      </c>
      <c r="J224" s="203">
        <v>2024</v>
      </c>
      <c r="K224" s="203" t="s">
        <v>1340</v>
      </c>
      <c r="L224" s="203" t="s">
        <v>1340</v>
      </c>
      <c r="M224" s="203" t="s">
        <v>1356</v>
      </c>
      <c r="N224" s="203" t="s">
        <v>1357</v>
      </c>
      <c r="O224" s="203" t="s">
        <v>1343</v>
      </c>
    </row>
    <row r="225" spans="1:15" ht="15" customHeight="1" x14ac:dyDescent="0.25">
      <c r="A225" s="201">
        <v>221</v>
      </c>
      <c r="B225" s="202" t="s">
        <v>1358</v>
      </c>
      <c r="C225" s="203" t="s">
        <v>256</v>
      </c>
      <c r="D225" s="203" t="s">
        <v>1359</v>
      </c>
      <c r="E225" s="203"/>
      <c r="F225" s="203" t="s">
        <v>550</v>
      </c>
      <c r="G225" s="204">
        <v>0</v>
      </c>
      <c r="H225" s="204">
        <v>80</v>
      </c>
      <c r="I225" s="203" t="s">
        <v>250</v>
      </c>
      <c r="J225" s="203">
        <v>2025</v>
      </c>
      <c r="K225" s="203" t="s">
        <v>1340</v>
      </c>
      <c r="L225" s="203" t="s">
        <v>1340</v>
      </c>
      <c r="M225" s="203" t="s">
        <v>1360</v>
      </c>
      <c r="N225" s="203" t="s">
        <v>1361</v>
      </c>
      <c r="O225" s="203" t="s">
        <v>1362</v>
      </c>
    </row>
    <row r="226" spans="1:15" ht="15" customHeight="1" x14ac:dyDescent="0.25">
      <c r="A226" s="201">
        <v>222</v>
      </c>
      <c r="B226" s="202" t="s">
        <v>1363</v>
      </c>
      <c r="C226" s="203" t="s">
        <v>256</v>
      </c>
      <c r="D226" s="203" t="s">
        <v>1364</v>
      </c>
      <c r="E226" s="203"/>
      <c r="F226" s="203" t="s">
        <v>550</v>
      </c>
      <c r="G226" s="204">
        <v>0</v>
      </c>
      <c r="H226" s="204">
        <v>3300</v>
      </c>
      <c r="I226" s="203" t="s">
        <v>250</v>
      </c>
      <c r="J226" s="203">
        <v>2025</v>
      </c>
      <c r="K226" s="203" t="s">
        <v>1365</v>
      </c>
      <c r="L226" s="203" t="s">
        <v>1340</v>
      </c>
      <c r="M226" s="203" t="s">
        <v>1366</v>
      </c>
      <c r="N226" s="203" t="s">
        <v>1367</v>
      </c>
      <c r="O226" s="203" t="s">
        <v>1368</v>
      </c>
    </row>
    <row r="227" spans="1:15" ht="15" customHeight="1" x14ac:dyDescent="0.25">
      <c r="A227" s="201">
        <v>223</v>
      </c>
      <c r="B227" s="202" t="s">
        <v>1369</v>
      </c>
      <c r="C227" s="203" t="s">
        <v>247</v>
      </c>
      <c r="D227" s="203" t="s">
        <v>1370</v>
      </c>
      <c r="E227" s="203" t="s">
        <v>1371</v>
      </c>
      <c r="F227" s="203"/>
      <c r="G227" s="203"/>
      <c r="H227" s="203"/>
      <c r="I227" s="203" t="s">
        <v>250</v>
      </c>
      <c r="J227" s="203">
        <v>2021</v>
      </c>
      <c r="K227" s="203" t="s">
        <v>1372</v>
      </c>
      <c r="L227" s="203" t="s">
        <v>1079</v>
      </c>
      <c r="M227" s="203" t="s">
        <v>1373</v>
      </c>
      <c r="N227" s="203" t="s">
        <v>1374</v>
      </c>
      <c r="O227" s="203" t="s">
        <v>1375</v>
      </c>
    </row>
    <row r="228" spans="1:15" ht="15" customHeight="1" x14ac:dyDescent="0.25">
      <c r="A228" s="201">
        <v>224</v>
      </c>
      <c r="B228" s="202" t="s">
        <v>1369</v>
      </c>
      <c r="C228" s="203" t="s">
        <v>256</v>
      </c>
      <c r="D228" s="203" t="s">
        <v>1376</v>
      </c>
      <c r="E228" s="203"/>
      <c r="F228" s="203" t="s">
        <v>1377</v>
      </c>
      <c r="G228" s="204">
        <v>0</v>
      </c>
      <c r="H228" s="204">
        <v>4</v>
      </c>
      <c r="I228" s="203" t="s">
        <v>364</v>
      </c>
      <c r="J228" s="203">
        <v>2022</v>
      </c>
      <c r="K228" s="203" t="s">
        <v>1378</v>
      </c>
      <c r="L228" s="203" t="s">
        <v>1079</v>
      </c>
      <c r="M228" s="203" t="s">
        <v>1379</v>
      </c>
      <c r="N228" s="203" t="s">
        <v>1380</v>
      </c>
      <c r="O228" s="203" t="s">
        <v>1381</v>
      </c>
    </row>
    <row r="229" spans="1:15" ht="15" customHeight="1" x14ac:dyDescent="0.25">
      <c r="A229" s="201">
        <v>225</v>
      </c>
      <c r="B229" s="202" t="s">
        <v>1369</v>
      </c>
      <c r="C229" s="203" t="s">
        <v>256</v>
      </c>
      <c r="D229" s="203" t="s">
        <v>1382</v>
      </c>
      <c r="E229" s="203"/>
      <c r="F229" s="203" t="s">
        <v>1383</v>
      </c>
      <c r="G229" s="204">
        <v>0</v>
      </c>
      <c r="H229" s="204">
        <v>4</v>
      </c>
      <c r="I229" s="203" t="s">
        <v>250</v>
      </c>
      <c r="J229" s="203">
        <v>2025</v>
      </c>
      <c r="K229" s="203" t="s">
        <v>1384</v>
      </c>
      <c r="L229" s="203" t="s">
        <v>1079</v>
      </c>
      <c r="M229" s="203" t="s">
        <v>1385</v>
      </c>
      <c r="N229" s="203" t="s">
        <v>1386</v>
      </c>
      <c r="O229" s="203" t="s">
        <v>1387</v>
      </c>
    </row>
    <row r="230" spans="1:15" ht="15" customHeight="1" x14ac:dyDescent="0.25">
      <c r="A230" s="201">
        <v>226</v>
      </c>
      <c r="B230" s="202" t="s">
        <v>1388</v>
      </c>
      <c r="C230" s="203" t="s">
        <v>247</v>
      </c>
      <c r="D230" s="203" t="s">
        <v>1389</v>
      </c>
      <c r="E230" s="203" t="s">
        <v>1390</v>
      </c>
      <c r="F230" s="203"/>
      <c r="G230" s="203"/>
      <c r="H230" s="203"/>
      <c r="I230" s="203" t="s">
        <v>250</v>
      </c>
      <c r="J230" s="203">
        <v>2021</v>
      </c>
      <c r="K230" s="203" t="s">
        <v>1391</v>
      </c>
      <c r="L230" s="203" t="s">
        <v>291</v>
      </c>
      <c r="M230" s="203" t="s">
        <v>1392</v>
      </c>
      <c r="N230" s="203" t="s">
        <v>1393</v>
      </c>
      <c r="O230" s="203" t="s">
        <v>1394</v>
      </c>
    </row>
    <row r="231" spans="1:15" ht="15" customHeight="1" x14ac:dyDescent="0.25">
      <c r="A231" s="201">
        <v>227</v>
      </c>
      <c r="B231" s="202" t="s">
        <v>1395</v>
      </c>
      <c r="C231" s="203" t="s">
        <v>256</v>
      </c>
      <c r="D231" s="203" t="s">
        <v>1396</v>
      </c>
      <c r="E231" s="203"/>
      <c r="F231" s="203" t="s">
        <v>1397</v>
      </c>
      <c r="G231" s="204">
        <v>72</v>
      </c>
      <c r="H231" s="204">
        <v>162</v>
      </c>
      <c r="I231" s="203" t="s">
        <v>266</v>
      </c>
      <c r="J231" s="203">
        <v>2026</v>
      </c>
      <c r="K231" s="203" t="s">
        <v>1398</v>
      </c>
      <c r="L231" s="203" t="s">
        <v>291</v>
      </c>
      <c r="M231" s="203" t="s">
        <v>1399</v>
      </c>
      <c r="N231" s="203" t="s">
        <v>1400</v>
      </c>
      <c r="O231" s="203" t="s">
        <v>1398</v>
      </c>
    </row>
    <row r="232" spans="1:15" ht="15" customHeight="1" x14ac:dyDescent="0.25">
      <c r="A232" s="201">
        <v>228</v>
      </c>
      <c r="B232" s="202" t="s">
        <v>1401</v>
      </c>
      <c r="C232" s="203" t="s">
        <v>256</v>
      </c>
      <c r="D232" s="203" t="s">
        <v>1402</v>
      </c>
      <c r="E232" s="203"/>
      <c r="F232" s="203" t="s">
        <v>1403</v>
      </c>
      <c r="G232" s="204">
        <v>0</v>
      </c>
      <c r="H232" s="204">
        <v>30</v>
      </c>
      <c r="I232" s="203" t="s">
        <v>250</v>
      </c>
      <c r="J232" s="203">
        <v>2022</v>
      </c>
      <c r="K232" s="203" t="s">
        <v>1398</v>
      </c>
      <c r="L232" s="203" t="s">
        <v>1404</v>
      </c>
      <c r="M232" s="203" t="s">
        <v>1405</v>
      </c>
      <c r="N232" s="203" t="s">
        <v>1406</v>
      </c>
      <c r="O232" s="203" t="s">
        <v>1398</v>
      </c>
    </row>
    <row r="233" spans="1:15" ht="15" customHeight="1" x14ac:dyDescent="0.25">
      <c r="A233" s="201">
        <v>229</v>
      </c>
      <c r="B233" s="202" t="s">
        <v>1407</v>
      </c>
      <c r="C233" s="203" t="s">
        <v>256</v>
      </c>
      <c r="D233" s="203" t="s">
        <v>1408</v>
      </c>
      <c r="E233" s="203"/>
      <c r="F233" s="203" t="s">
        <v>1409</v>
      </c>
      <c r="G233" s="204">
        <v>43</v>
      </c>
      <c r="H233" s="204">
        <v>53</v>
      </c>
      <c r="I233" s="203" t="s">
        <v>636</v>
      </c>
      <c r="J233" s="203">
        <v>2022</v>
      </c>
      <c r="K233" s="203" t="s">
        <v>1398</v>
      </c>
      <c r="L233" s="203" t="s">
        <v>1404</v>
      </c>
      <c r="M233" s="203" t="s">
        <v>1410</v>
      </c>
      <c r="N233" s="203" t="s">
        <v>1406</v>
      </c>
      <c r="O233" s="203" t="s">
        <v>1398</v>
      </c>
    </row>
    <row r="234" spans="1:15" ht="15" customHeight="1" x14ac:dyDescent="0.25">
      <c r="A234" s="201">
        <v>230</v>
      </c>
      <c r="B234" s="202" t="s">
        <v>1411</v>
      </c>
      <c r="C234" s="203" t="s">
        <v>256</v>
      </c>
      <c r="D234" s="203" t="s">
        <v>1412</v>
      </c>
      <c r="E234" s="203"/>
      <c r="F234" s="203" t="s">
        <v>1413</v>
      </c>
      <c r="G234" s="204">
        <v>53</v>
      </c>
      <c r="H234" s="204">
        <v>79</v>
      </c>
      <c r="I234" s="203" t="s">
        <v>636</v>
      </c>
      <c r="J234" s="203">
        <v>2025</v>
      </c>
      <c r="K234" s="203" t="s">
        <v>1398</v>
      </c>
      <c r="L234" s="203" t="s">
        <v>1404</v>
      </c>
      <c r="M234" s="203" t="s">
        <v>1414</v>
      </c>
      <c r="N234" s="203" t="s">
        <v>1415</v>
      </c>
      <c r="O234" s="203" t="s">
        <v>1398</v>
      </c>
    </row>
    <row r="235" spans="1:15" ht="15" customHeight="1" x14ac:dyDescent="0.25">
      <c r="A235" s="201">
        <v>231</v>
      </c>
      <c r="B235" s="202" t="s">
        <v>1416</v>
      </c>
      <c r="C235" s="203" t="s">
        <v>247</v>
      </c>
      <c r="D235" s="203" t="s">
        <v>1417</v>
      </c>
      <c r="E235" s="203" t="s">
        <v>1418</v>
      </c>
      <c r="F235" s="203"/>
      <c r="G235" s="203"/>
      <c r="H235" s="203"/>
      <c r="I235" s="203" t="s">
        <v>364</v>
      </c>
      <c r="J235" s="203">
        <v>2024</v>
      </c>
      <c r="K235" s="203" t="s">
        <v>267</v>
      </c>
      <c r="L235" s="203" t="s">
        <v>267</v>
      </c>
      <c r="M235" s="203" t="s">
        <v>1419</v>
      </c>
      <c r="N235" s="203" t="s">
        <v>1420</v>
      </c>
      <c r="O235" s="203" t="s">
        <v>1421</v>
      </c>
    </row>
    <row r="236" spans="1:15" ht="15" customHeight="1" x14ac:dyDescent="0.25">
      <c r="A236" s="201">
        <v>232</v>
      </c>
      <c r="B236" s="202" t="s">
        <v>1422</v>
      </c>
      <c r="C236" s="203" t="s">
        <v>247</v>
      </c>
      <c r="D236" s="203" t="s">
        <v>1423</v>
      </c>
      <c r="E236" s="203" t="s">
        <v>1424</v>
      </c>
      <c r="F236" s="203"/>
      <c r="G236" s="203"/>
      <c r="H236" s="203"/>
      <c r="I236" s="203" t="s">
        <v>250</v>
      </c>
      <c r="J236" s="203">
        <v>2022</v>
      </c>
      <c r="K236" s="203" t="s">
        <v>267</v>
      </c>
      <c r="L236" s="203" t="s">
        <v>267</v>
      </c>
      <c r="M236" s="203" t="s">
        <v>1425</v>
      </c>
      <c r="N236" s="203" t="s">
        <v>1426</v>
      </c>
      <c r="O236" s="203" t="s">
        <v>1427</v>
      </c>
    </row>
    <row r="237" spans="1:15" ht="15" customHeight="1" x14ac:dyDescent="0.25">
      <c r="A237" s="201">
        <v>233</v>
      </c>
      <c r="B237" s="202" t="s">
        <v>1422</v>
      </c>
      <c r="C237" s="203" t="s">
        <v>247</v>
      </c>
      <c r="D237" s="203" t="s">
        <v>1428</v>
      </c>
      <c r="E237" s="203" t="s">
        <v>1429</v>
      </c>
      <c r="F237" s="203"/>
      <c r="G237" s="203"/>
      <c r="H237" s="203"/>
      <c r="I237" s="203" t="s">
        <v>250</v>
      </c>
      <c r="J237" s="203">
        <v>2025</v>
      </c>
      <c r="K237" s="203" t="s">
        <v>1430</v>
      </c>
      <c r="L237" s="203" t="s">
        <v>267</v>
      </c>
      <c r="M237" s="203" t="s">
        <v>1431</v>
      </c>
      <c r="N237" s="203" t="s">
        <v>1432</v>
      </c>
      <c r="O237" s="203" t="s">
        <v>1433</v>
      </c>
    </row>
    <row r="238" spans="1:15" ht="15" customHeight="1" x14ac:dyDescent="0.25">
      <c r="A238" s="201">
        <v>234</v>
      </c>
      <c r="B238" s="202" t="s">
        <v>1434</v>
      </c>
      <c r="C238" s="203" t="s">
        <v>256</v>
      </c>
      <c r="D238" s="203" t="s">
        <v>1435</v>
      </c>
      <c r="E238" s="203"/>
      <c r="F238" s="203" t="s">
        <v>1436</v>
      </c>
      <c r="G238" s="204">
        <v>0</v>
      </c>
      <c r="H238" s="204">
        <v>19</v>
      </c>
      <c r="I238" s="203" t="s">
        <v>250</v>
      </c>
      <c r="J238" s="203">
        <v>2024</v>
      </c>
      <c r="K238" s="203" t="s">
        <v>267</v>
      </c>
      <c r="L238" s="203" t="s">
        <v>267</v>
      </c>
      <c r="M238" s="203" t="s">
        <v>1437</v>
      </c>
      <c r="N238" s="203" t="s">
        <v>1438</v>
      </c>
      <c r="O238" s="203" t="s">
        <v>1439</v>
      </c>
    </row>
    <row r="239" spans="1:15" ht="15" customHeight="1" x14ac:dyDescent="0.25">
      <c r="A239" s="201">
        <v>235</v>
      </c>
      <c r="B239" s="202" t="s">
        <v>1440</v>
      </c>
      <c r="C239" s="203" t="s">
        <v>247</v>
      </c>
      <c r="D239" s="203" t="s">
        <v>1441</v>
      </c>
      <c r="E239" s="203" t="s">
        <v>1442</v>
      </c>
      <c r="F239" s="203"/>
      <c r="G239" s="203"/>
      <c r="H239" s="203"/>
      <c r="I239" s="203" t="s">
        <v>250</v>
      </c>
      <c r="J239" s="203">
        <v>2025</v>
      </c>
      <c r="K239" s="203" t="s">
        <v>1443</v>
      </c>
      <c r="L239" s="203" t="s">
        <v>267</v>
      </c>
      <c r="M239" s="203" t="s">
        <v>1444</v>
      </c>
      <c r="N239" s="203" t="s">
        <v>1432</v>
      </c>
      <c r="O239" s="203" t="s">
        <v>1445</v>
      </c>
    </row>
    <row r="240" spans="1:15" ht="15" customHeight="1" x14ac:dyDescent="0.25">
      <c r="A240" s="201">
        <v>236</v>
      </c>
      <c r="B240" s="202" t="s">
        <v>1446</v>
      </c>
      <c r="C240" s="203" t="s">
        <v>247</v>
      </c>
      <c r="D240" s="203" t="s">
        <v>1447</v>
      </c>
      <c r="E240" s="203" t="s">
        <v>1448</v>
      </c>
      <c r="F240" s="203"/>
      <c r="G240" s="203"/>
      <c r="H240" s="203"/>
      <c r="I240" s="203" t="s">
        <v>250</v>
      </c>
      <c r="J240" s="203">
        <v>2021</v>
      </c>
      <c r="K240" s="203" t="s">
        <v>267</v>
      </c>
      <c r="L240" s="203" t="s">
        <v>267</v>
      </c>
      <c r="M240" s="203" t="s">
        <v>1449</v>
      </c>
      <c r="N240" s="203" t="s">
        <v>1450</v>
      </c>
      <c r="O240" s="203" t="s">
        <v>1451</v>
      </c>
    </row>
    <row r="241" spans="1:15" ht="15" customHeight="1" x14ac:dyDescent="0.25">
      <c r="A241" s="201">
        <v>237</v>
      </c>
      <c r="B241" s="202" t="s">
        <v>1452</v>
      </c>
      <c r="C241" s="203" t="s">
        <v>247</v>
      </c>
      <c r="D241" s="203" t="s">
        <v>1453</v>
      </c>
      <c r="E241" s="203" t="s">
        <v>1454</v>
      </c>
      <c r="F241" s="203"/>
      <c r="G241" s="203"/>
      <c r="H241" s="203"/>
      <c r="I241" s="203" t="s">
        <v>364</v>
      </c>
      <c r="J241" s="203">
        <v>2025</v>
      </c>
      <c r="K241" s="203" t="s">
        <v>1455</v>
      </c>
      <c r="L241" s="203" t="s">
        <v>267</v>
      </c>
      <c r="M241" s="203" t="s">
        <v>1456</v>
      </c>
      <c r="N241" s="203" t="s">
        <v>1457</v>
      </c>
      <c r="O241" s="203" t="s">
        <v>1458</v>
      </c>
    </row>
    <row r="242" spans="1:15" ht="15" customHeight="1" x14ac:dyDescent="0.25">
      <c r="A242" s="201">
        <v>238</v>
      </c>
      <c r="B242" s="202" t="s">
        <v>1452</v>
      </c>
      <c r="C242" s="203" t="s">
        <v>256</v>
      </c>
      <c r="D242" s="203" t="s">
        <v>1459</v>
      </c>
      <c r="E242" s="203"/>
      <c r="F242" s="203" t="s">
        <v>1460</v>
      </c>
      <c r="G242" s="204">
        <v>34</v>
      </c>
      <c r="H242" s="204">
        <v>40</v>
      </c>
      <c r="I242" s="203" t="s">
        <v>364</v>
      </c>
      <c r="J242" s="203">
        <v>2026</v>
      </c>
      <c r="K242" s="203" t="s">
        <v>1455</v>
      </c>
      <c r="L242" s="203" t="s">
        <v>267</v>
      </c>
      <c r="M242" s="203" t="s">
        <v>1461</v>
      </c>
      <c r="N242" s="203" t="s">
        <v>1457</v>
      </c>
      <c r="O242" s="203" t="s">
        <v>1462</v>
      </c>
    </row>
    <row r="243" spans="1:15" ht="15" customHeight="1" x14ac:dyDescent="0.25">
      <c r="A243" s="201">
        <v>239</v>
      </c>
      <c r="B243" s="202" t="s">
        <v>1452</v>
      </c>
      <c r="C243" s="203" t="s">
        <v>256</v>
      </c>
      <c r="D243" s="203" t="s">
        <v>1463</v>
      </c>
      <c r="E243" s="203"/>
      <c r="F243" s="203" t="s">
        <v>550</v>
      </c>
      <c r="G243" s="204">
        <v>0</v>
      </c>
      <c r="H243" s="204">
        <v>20000</v>
      </c>
      <c r="I243" s="203" t="s">
        <v>364</v>
      </c>
      <c r="J243" s="203">
        <v>2026</v>
      </c>
      <c r="K243" s="203" t="s">
        <v>1455</v>
      </c>
      <c r="L243" s="203" t="s">
        <v>267</v>
      </c>
      <c r="M243" s="203" t="s">
        <v>1464</v>
      </c>
      <c r="N243" s="203" t="s">
        <v>1457</v>
      </c>
      <c r="O243" s="203" t="s">
        <v>1465</v>
      </c>
    </row>
    <row r="244" spans="1:15" ht="15" customHeight="1" x14ac:dyDescent="0.25">
      <c r="A244" s="201">
        <v>240</v>
      </c>
      <c r="B244" s="202" t="s">
        <v>1466</v>
      </c>
      <c r="C244" s="203" t="s">
        <v>247</v>
      </c>
      <c r="D244" s="203" t="s">
        <v>1467</v>
      </c>
      <c r="E244" s="203" t="s">
        <v>1468</v>
      </c>
      <c r="F244" s="203"/>
      <c r="G244" s="203"/>
      <c r="H244" s="203"/>
      <c r="I244" s="203" t="s">
        <v>250</v>
      </c>
      <c r="J244" s="203">
        <v>2022</v>
      </c>
      <c r="K244" s="203" t="s">
        <v>1469</v>
      </c>
      <c r="L244" s="203" t="s">
        <v>267</v>
      </c>
      <c r="M244" s="203" t="s">
        <v>1470</v>
      </c>
      <c r="N244" s="203" t="s">
        <v>1471</v>
      </c>
      <c r="O244" s="203" t="s">
        <v>1472</v>
      </c>
    </row>
    <row r="245" spans="1:15" ht="15" customHeight="1" x14ac:dyDescent="0.25">
      <c r="A245" s="201">
        <v>241</v>
      </c>
      <c r="B245" s="202" t="s">
        <v>1466</v>
      </c>
      <c r="C245" s="203" t="s">
        <v>247</v>
      </c>
      <c r="D245" s="203" t="s">
        <v>1473</v>
      </c>
      <c r="E245" s="203" t="s">
        <v>1474</v>
      </c>
      <c r="F245" s="203"/>
      <c r="G245" s="203"/>
      <c r="H245" s="203"/>
      <c r="I245" s="203" t="s">
        <v>364</v>
      </c>
      <c r="J245" s="203">
        <v>2026</v>
      </c>
      <c r="K245" s="203" t="s">
        <v>1469</v>
      </c>
      <c r="L245" s="203" t="s">
        <v>267</v>
      </c>
      <c r="M245" s="203" t="s">
        <v>1475</v>
      </c>
      <c r="N245" s="203" t="s">
        <v>1432</v>
      </c>
      <c r="O245" s="203" t="s">
        <v>1476</v>
      </c>
    </row>
    <row r="246" spans="1:15" ht="15" customHeight="1" x14ac:dyDescent="0.25">
      <c r="A246" s="201">
        <v>242</v>
      </c>
      <c r="B246" s="202" t="s">
        <v>1477</v>
      </c>
      <c r="C246" s="203" t="s">
        <v>256</v>
      </c>
      <c r="D246" s="203" t="s">
        <v>1478</v>
      </c>
      <c r="E246" s="203"/>
      <c r="F246" s="203" t="s">
        <v>1479</v>
      </c>
      <c r="G246" s="204">
        <v>0</v>
      </c>
      <c r="H246" s="204">
        <v>10</v>
      </c>
      <c r="I246" s="203" t="s">
        <v>364</v>
      </c>
      <c r="J246" s="203">
        <v>2026</v>
      </c>
      <c r="K246" s="203" t="s">
        <v>267</v>
      </c>
      <c r="L246" s="203" t="s">
        <v>267</v>
      </c>
      <c r="M246" s="203" t="s">
        <v>1480</v>
      </c>
      <c r="N246" s="203" t="s">
        <v>1438</v>
      </c>
      <c r="O246" s="203" t="s">
        <v>1439</v>
      </c>
    </row>
    <row r="247" spans="1:15" ht="15" customHeight="1" x14ac:dyDescent="0.25">
      <c r="A247" s="201">
        <v>243</v>
      </c>
      <c r="B247" s="202" t="s">
        <v>1481</v>
      </c>
      <c r="C247" s="203" t="s">
        <v>247</v>
      </c>
      <c r="D247" s="203" t="s">
        <v>1482</v>
      </c>
      <c r="E247" s="203" t="s">
        <v>1483</v>
      </c>
      <c r="F247" s="203"/>
      <c r="G247" s="203"/>
      <c r="H247" s="203"/>
      <c r="I247" s="203" t="s">
        <v>250</v>
      </c>
      <c r="J247" s="203">
        <v>2025</v>
      </c>
      <c r="K247" s="203" t="s">
        <v>1484</v>
      </c>
      <c r="L247" s="203" t="s">
        <v>267</v>
      </c>
      <c r="M247" s="203" t="s">
        <v>1485</v>
      </c>
      <c r="N247" s="203" t="s">
        <v>1432</v>
      </c>
      <c r="O247" s="203" t="s">
        <v>1486</v>
      </c>
    </row>
    <row r="248" spans="1:15" ht="15" customHeight="1" x14ac:dyDescent="0.25">
      <c r="A248" s="201">
        <v>244</v>
      </c>
      <c r="B248" s="202" t="s">
        <v>1481</v>
      </c>
      <c r="C248" s="203" t="s">
        <v>247</v>
      </c>
      <c r="D248" s="203" t="s">
        <v>1487</v>
      </c>
      <c r="E248" s="203" t="s">
        <v>1488</v>
      </c>
      <c r="F248" s="203"/>
      <c r="G248" s="203"/>
      <c r="H248" s="203"/>
      <c r="I248" s="203" t="s">
        <v>250</v>
      </c>
      <c r="J248" s="203">
        <v>2025</v>
      </c>
      <c r="K248" s="203" t="s">
        <v>1484</v>
      </c>
      <c r="L248" s="203" t="s">
        <v>267</v>
      </c>
      <c r="M248" s="203" t="s">
        <v>1489</v>
      </c>
      <c r="N248" s="203" t="s">
        <v>1432</v>
      </c>
      <c r="O248" s="203" t="s">
        <v>1486</v>
      </c>
    </row>
    <row r="249" spans="1:15" ht="15" customHeight="1" x14ac:dyDescent="0.25">
      <c r="A249" s="100"/>
      <c r="B249" s="101"/>
      <c r="C249" s="102"/>
      <c r="D249" s="102"/>
      <c r="E249" s="102"/>
      <c r="F249" s="102"/>
      <c r="G249" s="102"/>
      <c r="H249" s="102"/>
      <c r="I249" s="102"/>
      <c r="J249" s="102"/>
      <c r="K249" s="102"/>
      <c r="L249" s="102"/>
      <c r="M249" s="102"/>
      <c r="N249" s="102"/>
      <c r="O249" s="102"/>
    </row>
    <row r="250" spans="1:15" ht="15" customHeight="1" x14ac:dyDescent="0.25">
      <c r="A250" s="100"/>
      <c r="B250" s="101"/>
      <c r="C250" s="102"/>
      <c r="D250" s="102"/>
      <c r="E250" s="102"/>
      <c r="F250" s="102"/>
      <c r="G250" s="102"/>
      <c r="H250" s="102"/>
      <c r="I250" s="102"/>
      <c r="J250" s="102"/>
      <c r="K250" s="102"/>
      <c r="L250" s="102"/>
      <c r="M250" s="102"/>
      <c r="N250" s="102"/>
      <c r="O250" s="102"/>
    </row>
    <row r="251" spans="1:15" ht="15" customHeight="1" x14ac:dyDescent="0.25">
      <c r="A251" s="100"/>
      <c r="B251" s="101"/>
      <c r="C251" s="102"/>
      <c r="D251" s="102"/>
      <c r="E251" s="102"/>
      <c r="F251" s="102"/>
      <c r="G251" s="102"/>
      <c r="H251" s="102"/>
      <c r="I251" s="102"/>
      <c r="J251" s="102"/>
      <c r="K251" s="102"/>
      <c r="L251" s="102"/>
      <c r="M251" s="102"/>
      <c r="N251" s="102"/>
      <c r="O251" s="102"/>
    </row>
    <row r="252" spans="1:15" ht="15" customHeight="1" x14ac:dyDescent="0.25">
      <c r="A252" s="100"/>
      <c r="B252" s="101"/>
      <c r="C252" s="102"/>
      <c r="D252" s="102"/>
      <c r="E252" s="102"/>
      <c r="F252" s="102"/>
      <c r="G252" s="102"/>
      <c r="H252" s="102"/>
      <c r="I252" s="102"/>
      <c r="J252" s="102"/>
      <c r="K252" s="102"/>
      <c r="L252" s="102"/>
      <c r="M252" s="102"/>
      <c r="N252" s="102"/>
      <c r="O252" s="102"/>
    </row>
    <row r="253" spans="1:15" ht="15" customHeight="1" x14ac:dyDescent="0.25">
      <c r="A253" s="100"/>
      <c r="B253" s="101"/>
      <c r="C253" s="102"/>
      <c r="D253" s="102"/>
      <c r="E253" s="102"/>
      <c r="F253" s="102"/>
      <c r="G253" s="102"/>
      <c r="H253" s="102"/>
      <c r="I253" s="102"/>
      <c r="J253" s="102"/>
      <c r="K253" s="102"/>
      <c r="L253" s="102"/>
      <c r="M253" s="102"/>
      <c r="N253" s="102"/>
      <c r="O253" s="102"/>
    </row>
    <row r="254" spans="1:15" ht="15" customHeight="1" x14ac:dyDescent="0.25">
      <c r="A254" s="100"/>
      <c r="B254" s="93" t="s">
        <v>1490</v>
      </c>
      <c r="C254" s="102"/>
      <c r="D254" s="102"/>
      <c r="E254" s="102"/>
      <c r="F254" s="102"/>
      <c r="G254" s="102"/>
      <c r="H254" s="102"/>
      <c r="I254" s="102"/>
      <c r="J254" s="102"/>
      <c r="K254" s="102"/>
      <c r="L254" s="102"/>
      <c r="M254" s="102"/>
      <c r="N254" s="102"/>
      <c r="O254" s="102"/>
    </row>
    <row r="255" spans="1:15" ht="15" customHeight="1" x14ac:dyDescent="0.25">
      <c r="A255" s="103">
        <v>246</v>
      </c>
      <c r="B255" s="104" t="s">
        <v>1491</v>
      </c>
      <c r="C255" s="104" t="s">
        <v>1492</v>
      </c>
      <c r="D255" s="104" t="s">
        <v>1493</v>
      </c>
      <c r="E255" s="104" t="s">
        <v>1494</v>
      </c>
      <c r="F255" s="104" t="s">
        <v>1495</v>
      </c>
      <c r="G255" s="104">
        <v>0</v>
      </c>
      <c r="H255" s="104">
        <v>200</v>
      </c>
      <c r="I255" s="104" t="s">
        <v>250</v>
      </c>
      <c r="J255" s="105">
        <v>2023</v>
      </c>
      <c r="K255" s="104" t="s">
        <v>897</v>
      </c>
      <c r="L255" s="104" t="s">
        <v>897</v>
      </c>
      <c r="M255" s="104" t="s">
        <v>1496</v>
      </c>
      <c r="N255" s="104" t="s">
        <v>825</v>
      </c>
      <c r="O255" s="104" t="s">
        <v>900</v>
      </c>
    </row>
    <row r="256" spans="1:15" ht="15" customHeight="1" x14ac:dyDescent="0.25">
      <c r="A256" s="103">
        <v>247</v>
      </c>
      <c r="B256" s="104" t="s">
        <v>1497</v>
      </c>
      <c r="C256" s="104" t="s">
        <v>1498</v>
      </c>
      <c r="D256" s="104" t="s">
        <v>1499</v>
      </c>
      <c r="E256" s="106" t="s">
        <v>1500</v>
      </c>
      <c r="F256" s="106" t="s">
        <v>1494</v>
      </c>
      <c r="G256" s="106" t="s">
        <v>1494</v>
      </c>
      <c r="H256" s="106" t="s">
        <v>1494</v>
      </c>
      <c r="I256" s="104" t="s">
        <v>636</v>
      </c>
      <c r="J256" s="107">
        <v>2022</v>
      </c>
      <c r="K256" s="104" t="s">
        <v>972</v>
      </c>
      <c r="L256" s="104" t="s">
        <v>973</v>
      </c>
      <c r="M256" s="108" t="s">
        <v>1501</v>
      </c>
      <c r="N256" s="104" t="s">
        <v>975</v>
      </c>
      <c r="O256" s="106" t="s">
        <v>1502</v>
      </c>
    </row>
    <row r="257" spans="1:15" ht="15" customHeight="1" x14ac:dyDescent="0.25">
      <c r="A257" s="103">
        <v>248</v>
      </c>
      <c r="B257" s="104" t="s">
        <v>1497</v>
      </c>
      <c r="C257" s="104" t="s">
        <v>1492</v>
      </c>
      <c r="D257" s="106" t="s">
        <v>1503</v>
      </c>
      <c r="E257" s="106" t="s">
        <v>1494</v>
      </c>
      <c r="F257" s="106" t="s">
        <v>1504</v>
      </c>
      <c r="G257" s="106" t="s">
        <v>1505</v>
      </c>
      <c r="H257" s="109" t="s">
        <v>1506</v>
      </c>
      <c r="I257" s="104" t="s">
        <v>250</v>
      </c>
      <c r="J257" s="107">
        <v>2025</v>
      </c>
      <c r="K257" s="104" t="s">
        <v>972</v>
      </c>
      <c r="L257" s="104" t="s">
        <v>973</v>
      </c>
      <c r="M257" s="104" t="s">
        <v>1507</v>
      </c>
      <c r="N257" s="104" t="s">
        <v>1508</v>
      </c>
      <c r="O257" s="104" t="s">
        <v>981</v>
      </c>
    </row>
    <row r="258" spans="1:15" ht="15" customHeight="1" x14ac:dyDescent="0.25">
      <c r="A258" s="103">
        <v>249</v>
      </c>
      <c r="B258" s="106" t="s">
        <v>1509</v>
      </c>
      <c r="C258" s="106" t="s">
        <v>1498</v>
      </c>
      <c r="D258" s="109" t="s">
        <v>1510</v>
      </c>
      <c r="E258" s="106" t="s">
        <v>1511</v>
      </c>
      <c r="F258" s="110" t="s">
        <v>1494</v>
      </c>
      <c r="G258" s="110" t="s">
        <v>1494</v>
      </c>
      <c r="H258" s="110" t="s">
        <v>1494</v>
      </c>
      <c r="I258" s="106" t="s">
        <v>250</v>
      </c>
      <c r="J258" s="111">
        <v>2023</v>
      </c>
      <c r="K258" s="106" t="s">
        <v>1171</v>
      </c>
      <c r="L258" s="106" t="s">
        <v>355</v>
      </c>
      <c r="M258" s="106" t="s">
        <v>1512</v>
      </c>
      <c r="N258" s="106" t="s">
        <v>1513</v>
      </c>
      <c r="O258" s="106" t="s">
        <v>1211</v>
      </c>
    </row>
    <row r="259" spans="1:15" ht="15" customHeight="1" x14ac:dyDescent="0.25">
      <c r="A259" s="103">
        <v>250</v>
      </c>
      <c r="B259" s="106" t="s">
        <v>1509</v>
      </c>
      <c r="C259" s="106" t="s">
        <v>1492</v>
      </c>
      <c r="D259" s="106" t="s">
        <v>1514</v>
      </c>
      <c r="E259" s="110" t="s">
        <v>1494</v>
      </c>
      <c r="F259" s="106" t="s">
        <v>1515</v>
      </c>
      <c r="G259" s="106">
        <v>0</v>
      </c>
      <c r="H259" s="106" t="s">
        <v>1516</v>
      </c>
      <c r="I259" s="106" t="s">
        <v>250</v>
      </c>
      <c r="J259" s="111">
        <v>2025</v>
      </c>
      <c r="K259" s="106" t="s">
        <v>1194</v>
      </c>
      <c r="L259" s="106" t="s">
        <v>355</v>
      </c>
      <c r="M259" s="106" t="s">
        <v>1517</v>
      </c>
      <c r="N259" s="106" t="s">
        <v>1216</v>
      </c>
      <c r="O259" s="106" t="s">
        <v>1197</v>
      </c>
    </row>
    <row r="260" spans="1:15" ht="15" customHeight="1" x14ac:dyDescent="0.25">
      <c r="A260" s="103">
        <v>251</v>
      </c>
      <c r="B260" s="104" t="s">
        <v>1518</v>
      </c>
      <c r="C260" s="112" t="s">
        <v>1492</v>
      </c>
      <c r="D260" s="104" t="s">
        <v>1519</v>
      </c>
      <c r="E260" s="104" t="s">
        <v>1494</v>
      </c>
      <c r="F260" s="104" t="s">
        <v>1520</v>
      </c>
      <c r="G260" s="104">
        <v>0</v>
      </c>
      <c r="H260" s="104">
        <v>180</v>
      </c>
      <c r="I260" s="104" t="s">
        <v>250</v>
      </c>
      <c r="J260" s="105">
        <v>2023</v>
      </c>
      <c r="K260" s="104" t="s">
        <v>1021</v>
      </c>
      <c r="L260" s="104" t="s">
        <v>1521</v>
      </c>
      <c r="M260" s="104" t="s">
        <v>1522</v>
      </c>
      <c r="N260" s="104" t="s">
        <v>1523</v>
      </c>
      <c r="O260" s="104" t="s">
        <v>1524</v>
      </c>
    </row>
    <row r="261" spans="1:15" ht="15" customHeight="1" x14ac:dyDescent="0.25">
      <c r="A261" s="103">
        <v>252</v>
      </c>
      <c r="B261" s="104" t="s">
        <v>1518</v>
      </c>
      <c r="C261" s="112" t="s">
        <v>1492</v>
      </c>
      <c r="D261" s="104" t="s">
        <v>1525</v>
      </c>
      <c r="E261" s="104" t="s">
        <v>1494</v>
      </c>
      <c r="F261" s="104" t="s">
        <v>1526</v>
      </c>
      <c r="G261" s="104">
        <v>0</v>
      </c>
      <c r="H261" s="104">
        <v>180</v>
      </c>
      <c r="I261" s="104" t="s">
        <v>266</v>
      </c>
      <c r="J261" s="105">
        <v>2026</v>
      </c>
      <c r="K261" s="104" t="s">
        <v>1021</v>
      </c>
      <c r="L261" s="104" t="s">
        <v>1521</v>
      </c>
      <c r="M261" s="104" t="s">
        <v>1527</v>
      </c>
      <c r="N261" s="104" t="s">
        <v>1528</v>
      </c>
      <c r="O261" s="104" t="s">
        <v>1524</v>
      </c>
    </row>
    <row r="262" spans="1:15" ht="15" customHeight="1" x14ac:dyDescent="0.25">
      <c r="A262" s="103">
        <v>253</v>
      </c>
      <c r="B262" s="104" t="s">
        <v>1529</v>
      </c>
      <c r="C262" s="112" t="s">
        <v>1492</v>
      </c>
      <c r="D262" s="104" t="s">
        <v>1530</v>
      </c>
      <c r="E262" s="104" t="s">
        <v>1494</v>
      </c>
      <c r="F262" s="104" t="s">
        <v>1531</v>
      </c>
      <c r="G262" s="104">
        <v>0</v>
      </c>
      <c r="H262" s="104">
        <v>8</v>
      </c>
      <c r="I262" s="104" t="s">
        <v>364</v>
      </c>
      <c r="J262" s="105">
        <v>2023</v>
      </c>
      <c r="K262" s="104" t="s">
        <v>1021</v>
      </c>
      <c r="L262" s="104" t="s">
        <v>1521</v>
      </c>
      <c r="M262" s="104" t="s">
        <v>1532</v>
      </c>
      <c r="N262" s="104" t="s">
        <v>1533</v>
      </c>
      <c r="O262" s="104" t="s">
        <v>1524</v>
      </c>
    </row>
    <row r="263" spans="1:15" ht="15" customHeight="1" x14ac:dyDescent="0.25">
      <c r="A263" s="103">
        <v>254</v>
      </c>
      <c r="B263" s="104" t="s">
        <v>1534</v>
      </c>
      <c r="C263" s="112" t="s">
        <v>1492</v>
      </c>
      <c r="D263" s="104" t="s">
        <v>1535</v>
      </c>
      <c r="E263" s="104" t="s">
        <v>1494</v>
      </c>
      <c r="F263" s="106" t="s">
        <v>1536</v>
      </c>
      <c r="G263" s="104">
        <v>0</v>
      </c>
      <c r="H263" s="104">
        <v>56</v>
      </c>
      <c r="I263" s="104" t="s">
        <v>250</v>
      </c>
      <c r="J263" s="105">
        <v>2025</v>
      </c>
      <c r="K263" s="104" t="s">
        <v>1021</v>
      </c>
      <c r="L263" s="104" t="s">
        <v>1521</v>
      </c>
      <c r="M263" s="104" t="s">
        <v>1537</v>
      </c>
      <c r="N263" s="104" t="s">
        <v>1533</v>
      </c>
      <c r="O263" s="104" t="s">
        <v>1524</v>
      </c>
    </row>
    <row r="264" spans="1:15" ht="15" customHeight="1" x14ac:dyDescent="0.25">
      <c r="A264" s="103">
        <v>255</v>
      </c>
      <c r="B264" s="104" t="s">
        <v>1538</v>
      </c>
      <c r="C264" s="112" t="s">
        <v>1498</v>
      </c>
      <c r="D264" s="104" t="s">
        <v>1539</v>
      </c>
      <c r="E264" s="104" t="s">
        <v>1540</v>
      </c>
      <c r="F264" s="104" t="s">
        <v>1494</v>
      </c>
      <c r="G264" s="104" t="s">
        <v>1494</v>
      </c>
      <c r="H264" s="104" t="s">
        <v>1494</v>
      </c>
      <c r="I264" s="104" t="s">
        <v>250</v>
      </c>
      <c r="J264" s="105">
        <v>2022</v>
      </c>
      <c r="K264" s="104" t="s">
        <v>1021</v>
      </c>
      <c r="L264" s="104" t="s">
        <v>1521</v>
      </c>
      <c r="M264" s="104" t="s">
        <v>1541</v>
      </c>
      <c r="N264" s="104" t="s">
        <v>1542</v>
      </c>
      <c r="O264" s="104" t="s">
        <v>1524</v>
      </c>
    </row>
    <row r="265" spans="1:15" ht="15" customHeight="1" x14ac:dyDescent="0.25">
      <c r="A265" s="103">
        <v>256</v>
      </c>
      <c r="B265" s="104" t="s">
        <v>1538</v>
      </c>
      <c r="C265" s="112" t="s">
        <v>1498</v>
      </c>
      <c r="D265" s="104" t="s">
        <v>1543</v>
      </c>
      <c r="E265" s="104" t="s">
        <v>1544</v>
      </c>
      <c r="F265" s="104" t="s">
        <v>1494</v>
      </c>
      <c r="G265" s="104" t="s">
        <v>1494</v>
      </c>
      <c r="H265" s="104" t="s">
        <v>1494</v>
      </c>
      <c r="I265" s="104" t="s">
        <v>636</v>
      </c>
      <c r="J265" s="107">
        <v>2021</v>
      </c>
      <c r="K265" s="104" t="s">
        <v>1021</v>
      </c>
      <c r="L265" s="104" t="s">
        <v>1521</v>
      </c>
      <c r="M265" s="106" t="s">
        <v>1545</v>
      </c>
      <c r="N265" s="108" t="s">
        <v>1546</v>
      </c>
      <c r="O265" s="104" t="s">
        <v>1524</v>
      </c>
    </row>
    <row r="266" spans="1:15" ht="15" customHeight="1" x14ac:dyDescent="0.25">
      <c r="A266" s="103">
        <v>257</v>
      </c>
      <c r="B266" s="104" t="s">
        <v>1547</v>
      </c>
      <c r="C266" s="112" t="s">
        <v>1498</v>
      </c>
      <c r="D266" s="104" t="s">
        <v>1548</v>
      </c>
      <c r="E266" s="104" t="s">
        <v>1549</v>
      </c>
      <c r="F266" s="104" t="s">
        <v>1494</v>
      </c>
      <c r="G266" s="104" t="s">
        <v>1494</v>
      </c>
      <c r="H266" s="104" t="s">
        <v>1494</v>
      </c>
      <c r="I266" s="104" t="s">
        <v>250</v>
      </c>
      <c r="J266" s="107">
        <v>2023</v>
      </c>
      <c r="K266" s="104" t="s">
        <v>1550</v>
      </c>
      <c r="L266" s="104" t="s">
        <v>1340</v>
      </c>
      <c r="M266" s="104" t="s">
        <v>1551</v>
      </c>
      <c r="N266" s="104" t="s">
        <v>1552</v>
      </c>
      <c r="O266" s="113" t="s">
        <v>1343</v>
      </c>
    </row>
    <row r="267" spans="1:15" ht="15" customHeight="1" x14ac:dyDescent="0.25">
      <c r="A267" s="103">
        <v>258</v>
      </c>
      <c r="B267" s="104" t="s">
        <v>1547</v>
      </c>
      <c r="C267" s="112" t="s">
        <v>1492</v>
      </c>
      <c r="D267" s="104" t="s">
        <v>1553</v>
      </c>
      <c r="E267" s="104" t="s">
        <v>1494</v>
      </c>
      <c r="F267" s="104" t="s">
        <v>1554</v>
      </c>
      <c r="G267" s="104">
        <v>0</v>
      </c>
      <c r="H267" s="104">
        <v>30</v>
      </c>
      <c r="I267" s="104" t="s">
        <v>250</v>
      </c>
      <c r="J267" s="107">
        <v>2025</v>
      </c>
      <c r="K267" s="104" t="s">
        <v>1550</v>
      </c>
      <c r="L267" s="104" t="s">
        <v>1340</v>
      </c>
      <c r="M267" s="104" t="s">
        <v>1555</v>
      </c>
      <c r="N267" s="104" t="s">
        <v>1556</v>
      </c>
      <c r="O267" s="104" t="s">
        <v>1557</v>
      </c>
    </row>
    <row r="268" spans="1:15" ht="15" customHeight="1" x14ac:dyDescent="0.25">
      <c r="A268" s="103">
        <v>259</v>
      </c>
      <c r="B268" s="104" t="s">
        <v>1558</v>
      </c>
      <c r="C268" s="112" t="s">
        <v>1492</v>
      </c>
      <c r="D268" s="104" t="s">
        <v>1559</v>
      </c>
      <c r="E268" s="104" t="s">
        <v>1494</v>
      </c>
      <c r="F268" s="104" t="s">
        <v>1560</v>
      </c>
      <c r="G268" s="104">
        <v>0</v>
      </c>
      <c r="H268" s="104">
        <v>80</v>
      </c>
      <c r="I268" s="104" t="s">
        <v>250</v>
      </c>
      <c r="J268" s="107">
        <v>2025</v>
      </c>
      <c r="K268" s="104" t="s">
        <v>1340</v>
      </c>
      <c r="L268" s="104" t="s">
        <v>1340</v>
      </c>
      <c r="M268" s="104" t="s">
        <v>1561</v>
      </c>
      <c r="N268" s="104" t="s">
        <v>1562</v>
      </c>
      <c r="O268" s="104" t="s">
        <v>1352</v>
      </c>
    </row>
    <row r="269" spans="1:15" ht="15" customHeight="1" x14ac:dyDescent="0.25">
      <c r="A269" s="103">
        <v>260</v>
      </c>
      <c r="B269" s="104" t="s">
        <v>1563</v>
      </c>
      <c r="C269" s="112" t="s">
        <v>1498</v>
      </c>
      <c r="D269" s="104" t="s">
        <v>1564</v>
      </c>
      <c r="E269" s="104" t="s">
        <v>1565</v>
      </c>
      <c r="F269" s="104" t="s">
        <v>1494</v>
      </c>
      <c r="G269" s="104" t="s">
        <v>1494</v>
      </c>
      <c r="H269" s="104" t="s">
        <v>1494</v>
      </c>
      <c r="I269" s="104" t="s">
        <v>250</v>
      </c>
      <c r="J269" s="107">
        <v>2023</v>
      </c>
      <c r="K269" s="104" t="s">
        <v>1404</v>
      </c>
      <c r="L269" s="104" t="s">
        <v>1404</v>
      </c>
      <c r="M269" s="104" t="s">
        <v>1566</v>
      </c>
      <c r="N269" s="104" t="s">
        <v>1567</v>
      </c>
      <c r="O269" s="104" t="s">
        <v>1568</v>
      </c>
    </row>
    <row r="270" spans="1:15" ht="15" customHeight="1" x14ac:dyDescent="0.25">
      <c r="A270" s="103">
        <v>261</v>
      </c>
      <c r="B270" s="104" t="s">
        <v>1569</v>
      </c>
      <c r="C270" s="112" t="s">
        <v>1492</v>
      </c>
      <c r="D270" s="104" t="s">
        <v>1570</v>
      </c>
      <c r="E270" s="104" t="s">
        <v>1494</v>
      </c>
      <c r="F270" s="104" t="s">
        <v>1403</v>
      </c>
      <c r="G270" s="104">
        <v>188</v>
      </c>
      <c r="H270" s="104">
        <v>447</v>
      </c>
      <c r="I270" s="104" t="s">
        <v>266</v>
      </c>
      <c r="J270" s="107">
        <v>2023</v>
      </c>
      <c r="K270" s="104" t="s">
        <v>1398</v>
      </c>
      <c r="L270" s="104" t="s">
        <v>1404</v>
      </c>
      <c r="M270" s="104" t="s">
        <v>1571</v>
      </c>
      <c r="N270" s="104" t="s">
        <v>1572</v>
      </c>
      <c r="O270" s="104" t="s">
        <v>1398</v>
      </c>
    </row>
    <row r="271" spans="1:15" ht="15" customHeight="1" x14ac:dyDescent="0.25">
      <c r="A271" s="103">
        <v>262</v>
      </c>
      <c r="B271" s="104" t="s">
        <v>1573</v>
      </c>
      <c r="C271" s="112" t="s">
        <v>1492</v>
      </c>
      <c r="D271" s="104" t="s">
        <v>1574</v>
      </c>
      <c r="E271" s="104" t="s">
        <v>1494</v>
      </c>
      <c r="F271" s="104" t="s">
        <v>1403</v>
      </c>
      <c r="G271" s="104">
        <v>43</v>
      </c>
      <c r="H271" s="104">
        <v>57</v>
      </c>
      <c r="I271" s="104" t="s">
        <v>636</v>
      </c>
      <c r="J271" s="107">
        <v>2022</v>
      </c>
      <c r="K271" s="104" t="s">
        <v>1398</v>
      </c>
      <c r="L271" s="104" t="s">
        <v>1404</v>
      </c>
      <c r="M271" s="104" t="s">
        <v>1575</v>
      </c>
      <c r="N271" s="104" t="s">
        <v>1572</v>
      </c>
      <c r="O271" s="104" t="s">
        <v>1398</v>
      </c>
    </row>
    <row r="272" spans="1:15" ht="15" customHeight="1" x14ac:dyDescent="0.25">
      <c r="A272" s="87"/>
      <c r="B272" s="86"/>
    </row>
    <row r="276" spans="8:8" ht="15" customHeight="1" x14ac:dyDescent="0.25">
      <c r="H276" s="215"/>
    </row>
    <row r="277" spans="8:8" ht="15" customHeight="1" x14ac:dyDescent="0.25">
      <c r="H277" s="215"/>
    </row>
    <row r="278" spans="8:8" ht="15" customHeight="1" x14ac:dyDescent="0.25">
      <c r="H278" s="215"/>
    </row>
    <row r="279" spans="8:8" ht="15" customHeight="1" x14ac:dyDescent="0.25">
      <c r="H279" s="215"/>
    </row>
  </sheetData>
  <mergeCells count="14">
    <mergeCell ref="L3:L4"/>
    <mergeCell ref="M3:M4"/>
    <mergeCell ref="N3:N4"/>
    <mergeCell ref="O3:O4"/>
    <mergeCell ref="A1:O1"/>
    <mergeCell ref="A2:O2"/>
    <mergeCell ref="A3:A4"/>
    <mergeCell ref="B3:B4"/>
    <mergeCell ref="C3:C4"/>
    <mergeCell ref="D3:D4"/>
    <mergeCell ref="E3:E4"/>
    <mergeCell ref="F3:H3"/>
    <mergeCell ref="I3:J3"/>
    <mergeCell ref="K3:K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8EA0B-4098-4283-9E20-5A023185C06C}">
  <sheetPr>
    <tabColor rgb="FF2F75B5"/>
  </sheetPr>
  <dimension ref="A1:BH163"/>
  <sheetViews>
    <sheetView tabSelected="1" zoomScale="85" zoomScaleNormal="85" workbookViewId="0">
      <pane xSplit="5" ySplit="5" topLeftCell="F6" activePane="bottomRight" state="frozen"/>
      <selection pane="topRight"/>
      <selection pane="bottomLeft"/>
      <selection pane="bottomRight" sqref="A1:X1"/>
    </sheetView>
  </sheetViews>
  <sheetFormatPr defaultColWidth="8.85546875" defaultRowHeight="15" customHeight="1" x14ac:dyDescent="0.25"/>
  <cols>
    <col min="1" max="1" width="11.140625" customWidth="1"/>
    <col min="2" max="2" width="73.28515625" customWidth="1"/>
    <col min="3" max="4" width="10.7109375" customWidth="1"/>
    <col min="5" max="5" width="15.85546875" customWidth="1"/>
    <col min="14" max="14" width="11.28515625" customWidth="1"/>
    <col min="15" max="15" width="20" customWidth="1"/>
    <col min="21" max="21" width="9.140625" customWidth="1"/>
    <col min="22" max="22" width="18.42578125" customWidth="1"/>
    <col min="23" max="23" width="15" customWidth="1"/>
    <col min="26" max="26" width="21.85546875" customWidth="1"/>
    <col min="29" max="29" width="28.28515625" customWidth="1"/>
  </cols>
  <sheetData>
    <row r="1" spans="1:60" ht="15" customHeight="1" x14ac:dyDescent="0.25">
      <c r="A1" s="236" t="s">
        <v>1576</v>
      </c>
      <c r="B1" s="237"/>
      <c r="C1" s="237"/>
      <c r="D1" s="237"/>
      <c r="E1" s="237"/>
      <c r="F1" s="237"/>
      <c r="G1" s="237"/>
      <c r="H1" s="237"/>
      <c r="I1" s="237"/>
      <c r="J1" s="237"/>
      <c r="K1" s="237"/>
      <c r="L1" s="237"/>
      <c r="M1" s="237"/>
      <c r="N1" s="237"/>
      <c r="O1" s="237"/>
      <c r="P1" s="237"/>
      <c r="Q1" s="237"/>
      <c r="R1" s="237"/>
      <c r="S1" s="237"/>
      <c r="T1" s="237"/>
      <c r="U1" s="237"/>
      <c r="V1" s="237"/>
      <c r="W1" s="237"/>
      <c r="X1" s="237"/>
      <c r="Y1" s="114"/>
      <c r="Z1" s="238" t="s">
        <v>1577</v>
      </c>
      <c r="AA1" s="239"/>
      <c r="AB1" s="239"/>
      <c r="AC1" s="239"/>
      <c r="AD1" s="239"/>
      <c r="AE1" s="239"/>
      <c r="AF1" s="240"/>
      <c r="AG1" s="114"/>
      <c r="AH1" s="114"/>
      <c r="AI1" s="114"/>
      <c r="AJ1" s="115"/>
      <c r="AK1" s="115"/>
      <c r="AL1" s="115"/>
      <c r="AM1" s="115"/>
      <c r="AN1" s="115"/>
      <c r="AO1" s="115"/>
      <c r="AP1" s="115"/>
      <c r="AQ1" s="115"/>
      <c r="AR1" s="115"/>
      <c r="AS1" s="115"/>
      <c r="AT1" s="115"/>
      <c r="AU1" s="115"/>
      <c r="AV1" s="241" t="s">
        <v>1578</v>
      </c>
      <c r="AW1" s="242"/>
      <c r="AX1" s="242"/>
      <c r="AY1" s="242"/>
      <c r="AZ1" s="242"/>
      <c r="BA1" s="242"/>
      <c r="BB1" s="242"/>
      <c r="BC1" s="242"/>
      <c r="BD1" s="242"/>
      <c r="BE1" s="242"/>
      <c r="BF1" s="242"/>
      <c r="BG1" s="242"/>
      <c r="BH1" s="116"/>
    </row>
    <row r="2" spans="1:60" ht="15" customHeight="1" x14ac:dyDescent="0.25">
      <c r="A2" s="245"/>
      <c r="B2" s="245"/>
      <c r="C2" s="245"/>
      <c r="D2" s="245"/>
      <c r="E2" s="245"/>
      <c r="F2" s="245"/>
      <c r="G2" s="245"/>
      <c r="H2" s="245"/>
      <c r="I2" s="245"/>
      <c r="J2" s="245"/>
      <c r="K2" s="245"/>
      <c r="L2" s="245"/>
      <c r="M2" s="245"/>
      <c r="N2" s="245"/>
      <c r="O2" s="245"/>
      <c r="P2" s="245"/>
      <c r="Q2" s="245"/>
      <c r="R2" s="245"/>
      <c r="S2" s="245"/>
      <c r="T2" s="245"/>
      <c r="U2" s="245"/>
      <c r="V2" s="245"/>
      <c r="W2" s="245"/>
      <c r="X2" s="245"/>
      <c r="Y2" s="114"/>
      <c r="Z2" s="246"/>
      <c r="AA2" s="247"/>
      <c r="AB2" s="247"/>
      <c r="AC2" s="247"/>
      <c r="AD2" s="247"/>
      <c r="AE2" s="247"/>
      <c r="AF2" s="248"/>
      <c r="AG2" s="114"/>
      <c r="AH2" s="114"/>
      <c r="AI2" s="114"/>
      <c r="AJ2" s="115"/>
      <c r="AK2" s="115"/>
      <c r="AL2" s="115"/>
      <c r="AM2" s="115"/>
      <c r="AN2" s="115"/>
      <c r="AO2" s="115"/>
      <c r="AP2" s="115"/>
      <c r="AQ2" s="115"/>
      <c r="AR2" s="115"/>
      <c r="AS2" s="115"/>
      <c r="AT2" s="115"/>
      <c r="AU2" s="115"/>
      <c r="AV2" s="243"/>
      <c r="AW2" s="244"/>
      <c r="AX2" s="244"/>
      <c r="AY2" s="244"/>
      <c r="AZ2" s="244"/>
      <c r="BA2" s="244"/>
      <c r="BB2" s="244"/>
      <c r="BC2" s="244"/>
      <c r="BD2" s="244"/>
      <c r="BE2" s="244"/>
      <c r="BF2" s="244"/>
      <c r="BG2" s="244"/>
      <c r="BH2" s="116"/>
    </row>
    <row r="3" spans="1:60" ht="15" customHeight="1" x14ac:dyDescent="0.25">
      <c r="A3" s="252" t="s">
        <v>0</v>
      </c>
      <c r="B3" s="255" t="s">
        <v>1579</v>
      </c>
      <c r="C3" s="258" t="s">
        <v>1580</v>
      </c>
      <c r="D3" s="259"/>
      <c r="E3" s="262" t="s">
        <v>1581</v>
      </c>
      <c r="F3" s="263"/>
      <c r="G3" s="263"/>
      <c r="H3" s="263"/>
      <c r="I3" s="263"/>
      <c r="J3" s="263"/>
      <c r="K3" s="263"/>
      <c r="L3" s="263"/>
      <c r="M3" s="264"/>
      <c r="N3" s="262" t="s">
        <v>1582</v>
      </c>
      <c r="O3" s="263"/>
      <c r="P3" s="263"/>
      <c r="Q3" s="264"/>
      <c r="R3" s="267" t="s">
        <v>1583</v>
      </c>
      <c r="S3" s="270" t="s">
        <v>1584</v>
      </c>
      <c r="T3" s="271"/>
      <c r="U3" s="270" t="s">
        <v>1585</v>
      </c>
      <c r="V3" s="272"/>
      <c r="W3" s="271"/>
      <c r="X3" s="225" t="s">
        <v>1586</v>
      </c>
      <c r="Y3" s="114"/>
      <c r="Z3" s="249"/>
      <c r="AA3" s="250"/>
      <c r="AB3" s="250"/>
      <c r="AC3" s="250"/>
      <c r="AD3" s="250"/>
      <c r="AE3" s="250"/>
      <c r="AF3" s="251"/>
      <c r="AG3" s="114"/>
      <c r="AH3" s="114"/>
      <c r="AI3" s="114"/>
      <c r="AJ3" s="273" t="s">
        <v>1587</v>
      </c>
      <c r="AK3" s="274"/>
      <c r="AL3" s="274"/>
      <c r="AM3" s="274"/>
      <c r="AN3" s="274"/>
      <c r="AO3" s="274"/>
      <c r="AP3" s="274"/>
      <c r="AQ3" s="274"/>
      <c r="AR3" s="274"/>
      <c r="AS3" s="274"/>
      <c r="AT3" s="274"/>
      <c r="AU3" s="275"/>
      <c r="AV3" s="288" t="s">
        <v>1588</v>
      </c>
      <c r="AW3" s="289"/>
      <c r="AX3" s="290" t="s">
        <v>1589</v>
      </c>
      <c r="AY3" s="291"/>
      <c r="AZ3" s="280" t="s">
        <v>1590</v>
      </c>
      <c r="BA3" s="281"/>
      <c r="BB3" s="282" t="s">
        <v>1591</v>
      </c>
      <c r="BC3" s="283"/>
      <c r="BD3" s="284" t="s">
        <v>1592</v>
      </c>
      <c r="BE3" s="285"/>
      <c r="BF3" s="286" t="s">
        <v>1593</v>
      </c>
      <c r="BG3" s="287"/>
      <c r="BH3" s="116"/>
    </row>
    <row r="4" spans="1:60" ht="15" customHeight="1" x14ac:dyDescent="0.25">
      <c r="A4" s="253"/>
      <c r="B4" s="256"/>
      <c r="C4" s="260"/>
      <c r="D4" s="261"/>
      <c r="E4" s="262" t="s">
        <v>1594</v>
      </c>
      <c r="F4" s="264"/>
      <c r="G4" s="262" t="s">
        <v>1595</v>
      </c>
      <c r="H4" s="263"/>
      <c r="I4" s="263"/>
      <c r="J4" s="263"/>
      <c r="K4" s="263"/>
      <c r="L4" s="263"/>
      <c r="M4" s="264"/>
      <c r="N4" s="262" t="s">
        <v>1596</v>
      </c>
      <c r="O4" s="263"/>
      <c r="P4" s="263" t="s">
        <v>1597</v>
      </c>
      <c r="Q4" s="264"/>
      <c r="R4" s="268"/>
      <c r="S4" s="276" t="s">
        <v>1598</v>
      </c>
      <c r="T4" s="265" t="s">
        <v>1599</v>
      </c>
      <c r="U4" s="276" t="s">
        <v>1600</v>
      </c>
      <c r="V4" s="265" t="s">
        <v>1599</v>
      </c>
      <c r="W4" s="265" t="s">
        <v>1601</v>
      </c>
      <c r="X4" s="276" t="s">
        <v>1602</v>
      </c>
      <c r="Y4" s="114"/>
      <c r="Z4" s="304" t="s">
        <v>1603</v>
      </c>
      <c r="AA4" s="305"/>
      <c r="AB4" s="306"/>
      <c r="AC4" s="304" t="s">
        <v>1604</v>
      </c>
      <c r="AD4" s="306"/>
      <c r="AE4" s="307" t="s">
        <v>1605</v>
      </c>
      <c r="AF4" s="308"/>
      <c r="AG4" s="114"/>
      <c r="AH4" s="114"/>
      <c r="AI4" s="114"/>
      <c r="AJ4" s="278" t="s">
        <v>1588</v>
      </c>
      <c r="AK4" s="279"/>
      <c r="AL4" s="278" t="s">
        <v>1589</v>
      </c>
      <c r="AM4" s="279"/>
      <c r="AN4" s="278" t="s">
        <v>1606</v>
      </c>
      <c r="AO4" s="279"/>
      <c r="AP4" s="278" t="s">
        <v>1591</v>
      </c>
      <c r="AQ4" s="279"/>
      <c r="AR4" s="278" t="s">
        <v>1607</v>
      </c>
      <c r="AS4" s="279"/>
      <c r="AT4" s="278" t="s">
        <v>1593</v>
      </c>
      <c r="AU4" s="279"/>
      <c r="AV4" s="298" t="s">
        <v>1608</v>
      </c>
      <c r="AW4" s="299"/>
      <c r="AX4" s="300" t="s">
        <v>1609</v>
      </c>
      <c r="AY4" s="301"/>
      <c r="AZ4" s="302" t="s">
        <v>1610</v>
      </c>
      <c r="BA4" s="303"/>
      <c r="BB4" s="292" t="s">
        <v>1611</v>
      </c>
      <c r="BC4" s="293"/>
      <c r="BD4" s="294" t="s">
        <v>1612</v>
      </c>
      <c r="BE4" s="295"/>
      <c r="BF4" s="296" t="s">
        <v>1613</v>
      </c>
      <c r="BG4" s="297"/>
      <c r="BH4" s="116"/>
    </row>
    <row r="5" spans="1:60" ht="15" customHeight="1" x14ac:dyDescent="0.25">
      <c r="A5" s="254"/>
      <c r="B5" s="257"/>
      <c r="C5" s="226" t="s">
        <v>1614</v>
      </c>
      <c r="D5" s="226" t="s">
        <v>1615</v>
      </c>
      <c r="E5" s="117" t="s">
        <v>1616</v>
      </c>
      <c r="F5" s="117" t="s">
        <v>1617</v>
      </c>
      <c r="G5" s="118">
        <v>2020</v>
      </c>
      <c r="H5" s="118">
        <v>2021</v>
      </c>
      <c r="I5" s="118">
        <v>2022</v>
      </c>
      <c r="J5" s="118">
        <v>2023</v>
      </c>
      <c r="K5" s="118">
        <v>2024</v>
      </c>
      <c r="L5" s="118">
        <v>2025</v>
      </c>
      <c r="M5" s="118">
        <v>2026</v>
      </c>
      <c r="N5" s="117" t="s">
        <v>1600</v>
      </c>
      <c r="O5" s="119" t="s">
        <v>1618</v>
      </c>
      <c r="P5" s="117" t="s">
        <v>1600</v>
      </c>
      <c r="Q5" s="120" t="s">
        <v>1599</v>
      </c>
      <c r="R5" s="269"/>
      <c r="S5" s="277"/>
      <c r="T5" s="266"/>
      <c r="U5" s="277"/>
      <c r="V5" s="266"/>
      <c r="W5" s="266"/>
      <c r="X5" s="277"/>
      <c r="Y5" s="114"/>
      <c r="Z5" s="121" t="s">
        <v>1619</v>
      </c>
      <c r="AA5" s="209" t="s">
        <v>1620</v>
      </c>
      <c r="AB5" s="209" t="s">
        <v>1621</v>
      </c>
      <c r="AC5" s="227" t="s">
        <v>1619</v>
      </c>
      <c r="AD5" s="227" t="s">
        <v>1622</v>
      </c>
      <c r="AE5" s="122" t="s">
        <v>1623</v>
      </c>
      <c r="AF5" s="122" t="s">
        <v>1624</v>
      </c>
      <c r="AG5" s="114"/>
      <c r="AH5" s="114"/>
      <c r="AI5" s="114"/>
      <c r="AJ5" s="123" t="s">
        <v>1625</v>
      </c>
      <c r="AK5" s="123" t="s">
        <v>1626</v>
      </c>
      <c r="AL5" s="123" t="s">
        <v>1625</v>
      </c>
      <c r="AM5" s="123" t="s">
        <v>1626</v>
      </c>
      <c r="AN5" s="123" t="s">
        <v>1625</v>
      </c>
      <c r="AO5" s="123" t="s">
        <v>1626</v>
      </c>
      <c r="AP5" s="123" t="s">
        <v>1625</v>
      </c>
      <c r="AQ5" s="123" t="s">
        <v>1626</v>
      </c>
      <c r="AR5" s="123" t="s">
        <v>1625</v>
      </c>
      <c r="AS5" s="123" t="s">
        <v>1626</v>
      </c>
      <c r="AT5" s="123" t="s">
        <v>1625</v>
      </c>
      <c r="AU5" s="123" t="s">
        <v>1626</v>
      </c>
      <c r="AV5" s="124" t="s">
        <v>1627</v>
      </c>
      <c r="AW5" s="124" t="s">
        <v>1628</v>
      </c>
      <c r="AX5" s="125" t="s">
        <v>1627</v>
      </c>
      <c r="AY5" s="125" t="s">
        <v>1628</v>
      </c>
      <c r="AZ5" s="126" t="s">
        <v>1627</v>
      </c>
      <c r="BA5" s="126" t="s">
        <v>1628</v>
      </c>
      <c r="BB5" s="127" t="s">
        <v>1627</v>
      </c>
      <c r="BC5" s="127" t="s">
        <v>1628</v>
      </c>
      <c r="BD5" s="128" t="s">
        <v>1627</v>
      </c>
      <c r="BE5" s="128" t="s">
        <v>1628</v>
      </c>
      <c r="BF5" s="129" t="s">
        <v>1627</v>
      </c>
      <c r="BG5" s="129" t="s">
        <v>1628</v>
      </c>
      <c r="BH5" s="116"/>
    </row>
    <row r="6" spans="1:60" ht="15" customHeight="1" x14ac:dyDescent="0.25">
      <c r="A6" s="130">
        <v>1</v>
      </c>
      <c r="B6" s="130" t="s">
        <v>287</v>
      </c>
      <c r="C6" s="131">
        <v>44197</v>
      </c>
      <c r="D6" s="131">
        <v>46022</v>
      </c>
      <c r="E6" s="132">
        <v>1019.34</v>
      </c>
      <c r="F6" s="133" t="s">
        <v>1629</v>
      </c>
      <c r="G6" s="132">
        <v>0</v>
      </c>
      <c r="H6" s="132">
        <v>294.56</v>
      </c>
      <c r="I6" s="132">
        <v>413.51</v>
      </c>
      <c r="J6" s="132">
        <v>243.13</v>
      </c>
      <c r="K6" s="132">
        <v>68.13</v>
      </c>
      <c r="L6" s="132">
        <v>0</v>
      </c>
      <c r="M6" s="132">
        <v>0</v>
      </c>
      <c r="N6" s="134">
        <v>7500</v>
      </c>
      <c r="O6" s="135" t="s">
        <v>1630</v>
      </c>
      <c r="P6" s="136" t="s">
        <v>1631</v>
      </c>
      <c r="Q6" s="135" t="s">
        <v>1632</v>
      </c>
      <c r="R6" s="137" t="s">
        <v>1633</v>
      </c>
      <c r="S6" s="138" t="s">
        <v>1634</v>
      </c>
      <c r="T6" s="138" t="s">
        <v>1494</v>
      </c>
      <c r="U6" s="139">
        <v>1019.34</v>
      </c>
      <c r="V6" s="138" t="s">
        <v>1635</v>
      </c>
      <c r="W6" s="138" t="s">
        <v>1494</v>
      </c>
      <c r="X6" s="138" t="s">
        <v>1636</v>
      </c>
      <c r="Y6" s="140"/>
      <c r="Z6" s="141" t="s">
        <v>1637</v>
      </c>
      <c r="AA6" s="142">
        <v>0</v>
      </c>
      <c r="AB6" s="142">
        <v>0</v>
      </c>
      <c r="AC6" s="141" t="s">
        <v>1638</v>
      </c>
      <c r="AD6" s="143">
        <v>1</v>
      </c>
      <c r="AE6" s="144">
        <v>0</v>
      </c>
      <c r="AF6" s="144">
        <v>1019.34</v>
      </c>
      <c r="AG6" s="145"/>
      <c r="AH6" s="140"/>
      <c r="AI6" s="140"/>
      <c r="AJ6" s="146" t="s">
        <v>1639</v>
      </c>
      <c r="AK6" s="146" t="s">
        <v>1640</v>
      </c>
      <c r="AL6" s="146" t="s">
        <v>1639</v>
      </c>
      <c r="AM6" s="146" t="s">
        <v>1641</v>
      </c>
      <c r="AN6" s="146" t="s">
        <v>1639</v>
      </c>
      <c r="AO6" s="146" t="s">
        <v>1642</v>
      </c>
      <c r="AP6" s="146" t="s">
        <v>1639</v>
      </c>
      <c r="AQ6" s="147" t="s">
        <v>1643</v>
      </c>
      <c r="AR6" s="146" t="s">
        <v>1639</v>
      </c>
      <c r="AS6" s="146" t="s">
        <v>1644</v>
      </c>
      <c r="AT6" s="146" t="s">
        <v>1639</v>
      </c>
      <c r="AU6" s="146" t="s">
        <v>1645</v>
      </c>
      <c r="AV6" s="146" t="s">
        <v>1391</v>
      </c>
      <c r="AW6" s="146"/>
      <c r="AX6" s="146" t="s">
        <v>1391</v>
      </c>
      <c r="AY6" s="146"/>
      <c r="AZ6" s="146" t="s">
        <v>1391</v>
      </c>
      <c r="BA6" s="146"/>
      <c r="BB6" s="146" t="s">
        <v>1391</v>
      </c>
      <c r="BC6" s="146"/>
      <c r="BD6" s="146" t="s">
        <v>1391</v>
      </c>
      <c r="BE6" s="146"/>
      <c r="BF6" s="146" t="s">
        <v>1391</v>
      </c>
      <c r="BG6" s="146"/>
      <c r="BH6" s="148"/>
    </row>
    <row r="7" spans="1:60" ht="15" customHeight="1" x14ac:dyDescent="0.25">
      <c r="A7" s="130">
        <v>2</v>
      </c>
      <c r="B7" s="130" t="s">
        <v>309</v>
      </c>
      <c r="C7" s="131">
        <v>44197</v>
      </c>
      <c r="D7" s="131">
        <v>46022</v>
      </c>
      <c r="E7" s="132">
        <v>162</v>
      </c>
      <c r="F7" s="133" t="s">
        <v>1629</v>
      </c>
      <c r="G7" s="132">
        <v>0</v>
      </c>
      <c r="H7" s="132">
        <v>5</v>
      </c>
      <c r="I7" s="132">
        <v>69</v>
      </c>
      <c r="J7" s="132">
        <v>51</v>
      </c>
      <c r="K7" s="132">
        <v>29</v>
      </c>
      <c r="L7" s="132">
        <v>8</v>
      </c>
      <c r="M7" s="132">
        <v>0</v>
      </c>
      <c r="N7" s="134">
        <v>0</v>
      </c>
      <c r="O7" s="135" t="s">
        <v>1494</v>
      </c>
      <c r="P7" s="136" t="s">
        <v>1631</v>
      </c>
      <c r="Q7" s="135" t="s">
        <v>1632</v>
      </c>
      <c r="R7" s="137" t="s">
        <v>1633</v>
      </c>
      <c r="S7" s="138" t="s">
        <v>1646</v>
      </c>
      <c r="T7" s="138" t="s">
        <v>1494</v>
      </c>
      <c r="U7" s="139">
        <v>162</v>
      </c>
      <c r="V7" s="138" t="s">
        <v>1635</v>
      </c>
      <c r="W7" s="138" t="s">
        <v>1494</v>
      </c>
      <c r="X7" s="138" t="s">
        <v>1636</v>
      </c>
      <c r="Y7" s="140"/>
      <c r="Z7" s="141" t="s">
        <v>1637</v>
      </c>
      <c r="AA7" s="142">
        <v>0</v>
      </c>
      <c r="AB7" s="142">
        <v>0</v>
      </c>
      <c r="AC7" s="141" t="s">
        <v>1638</v>
      </c>
      <c r="AD7" s="143">
        <v>1</v>
      </c>
      <c r="AE7" s="149">
        <v>0</v>
      </c>
      <c r="AF7" s="149">
        <v>162</v>
      </c>
      <c r="AG7" s="145"/>
      <c r="AH7" s="140"/>
      <c r="AI7" s="140"/>
      <c r="AJ7" s="146" t="s">
        <v>1639</v>
      </c>
      <c r="AK7" s="146" t="s">
        <v>1647</v>
      </c>
      <c r="AL7" s="146" t="s">
        <v>1639</v>
      </c>
      <c r="AM7" s="146" t="s">
        <v>1641</v>
      </c>
      <c r="AN7" s="146" t="s">
        <v>1639</v>
      </c>
      <c r="AO7" s="146" t="s">
        <v>1642</v>
      </c>
      <c r="AP7" s="146" t="s">
        <v>1639</v>
      </c>
      <c r="AQ7" s="147" t="s">
        <v>1643</v>
      </c>
      <c r="AR7" s="146" t="s">
        <v>1639</v>
      </c>
      <c r="AS7" s="146" t="s">
        <v>1644</v>
      </c>
      <c r="AT7" s="146" t="s">
        <v>1639</v>
      </c>
      <c r="AU7" s="146" t="s">
        <v>1645</v>
      </c>
      <c r="AV7" s="146" t="s">
        <v>1391</v>
      </c>
      <c r="AW7" s="146"/>
      <c r="AX7" s="146" t="s">
        <v>1391</v>
      </c>
      <c r="AY7" s="146"/>
      <c r="AZ7" s="146" t="s">
        <v>1391</v>
      </c>
      <c r="BA7" s="146"/>
      <c r="BB7" s="146" t="s">
        <v>1391</v>
      </c>
      <c r="BC7" s="146"/>
      <c r="BD7" s="146" t="s">
        <v>1391</v>
      </c>
      <c r="BE7" s="146"/>
      <c r="BF7" s="146" t="s">
        <v>1391</v>
      </c>
      <c r="BG7" s="146"/>
      <c r="BH7" s="148"/>
    </row>
    <row r="8" spans="1:60" ht="15" customHeight="1" x14ac:dyDescent="0.25">
      <c r="A8" s="130">
        <v>3</v>
      </c>
      <c r="B8" s="130" t="s">
        <v>246</v>
      </c>
      <c r="C8" s="131">
        <v>44197</v>
      </c>
      <c r="D8" s="131">
        <v>46022</v>
      </c>
      <c r="E8" s="132">
        <v>63</v>
      </c>
      <c r="F8" s="133" t="s">
        <v>1629</v>
      </c>
      <c r="G8" s="132">
        <v>0</v>
      </c>
      <c r="H8" s="132">
        <v>2</v>
      </c>
      <c r="I8" s="132">
        <v>6</v>
      </c>
      <c r="J8" s="132">
        <v>10</v>
      </c>
      <c r="K8" s="132">
        <v>19</v>
      </c>
      <c r="L8" s="132">
        <v>26</v>
      </c>
      <c r="M8" s="132">
        <v>0</v>
      </c>
      <c r="N8" s="134">
        <v>0</v>
      </c>
      <c r="O8" s="135" t="s">
        <v>1494</v>
      </c>
      <c r="P8" s="136">
        <v>0</v>
      </c>
      <c r="Q8" s="135" t="s">
        <v>1494</v>
      </c>
      <c r="R8" s="137" t="s">
        <v>1633</v>
      </c>
      <c r="S8" s="138" t="s">
        <v>1648</v>
      </c>
      <c r="T8" s="138" t="s">
        <v>1494</v>
      </c>
      <c r="U8" s="139">
        <v>63</v>
      </c>
      <c r="V8" s="138" t="s">
        <v>1635</v>
      </c>
      <c r="W8" s="138" t="s">
        <v>1494</v>
      </c>
      <c r="X8" s="138" t="s">
        <v>1636</v>
      </c>
      <c r="Y8" s="140"/>
      <c r="Z8" s="141" t="s">
        <v>1637</v>
      </c>
      <c r="AA8" s="142">
        <v>0</v>
      </c>
      <c r="AB8" s="142">
        <v>0</v>
      </c>
      <c r="AC8" s="141" t="s">
        <v>1638</v>
      </c>
      <c r="AD8" s="143">
        <v>1</v>
      </c>
      <c r="AE8" s="149">
        <v>0</v>
      </c>
      <c r="AF8" s="149">
        <v>63</v>
      </c>
      <c r="AG8" s="145"/>
      <c r="AH8" s="140"/>
      <c r="AI8" s="140"/>
      <c r="AJ8" s="146" t="s">
        <v>1639</v>
      </c>
      <c r="AK8" s="146" t="s">
        <v>1649</v>
      </c>
      <c r="AL8" s="146" t="s">
        <v>1639</v>
      </c>
      <c r="AM8" s="146" t="s">
        <v>1641</v>
      </c>
      <c r="AN8" s="146" t="s">
        <v>1639</v>
      </c>
      <c r="AO8" s="146" t="s">
        <v>1642</v>
      </c>
      <c r="AP8" s="146" t="s">
        <v>1639</v>
      </c>
      <c r="AQ8" s="147" t="s">
        <v>1643</v>
      </c>
      <c r="AR8" s="146" t="s">
        <v>1639</v>
      </c>
      <c r="AS8" s="146" t="s">
        <v>1644</v>
      </c>
      <c r="AT8" s="146" t="s">
        <v>1639</v>
      </c>
      <c r="AU8" s="146" t="s">
        <v>1645</v>
      </c>
      <c r="AV8" s="146" t="s">
        <v>1391</v>
      </c>
      <c r="AW8" s="146"/>
      <c r="AX8" s="146" t="s">
        <v>1391</v>
      </c>
      <c r="AY8" s="146"/>
      <c r="AZ8" s="146" t="s">
        <v>1391</v>
      </c>
      <c r="BA8" s="146"/>
      <c r="BB8" s="146" t="s">
        <v>1391</v>
      </c>
      <c r="BC8" s="146"/>
      <c r="BD8" s="146" t="s">
        <v>1391</v>
      </c>
      <c r="BE8" s="146"/>
      <c r="BF8" s="146" t="s">
        <v>1391</v>
      </c>
      <c r="BG8" s="146"/>
      <c r="BH8" s="148"/>
    </row>
    <row r="9" spans="1:60" ht="15" customHeight="1" x14ac:dyDescent="0.25">
      <c r="A9" s="130">
        <v>4</v>
      </c>
      <c r="B9" s="130" t="s">
        <v>263</v>
      </c>
      <c r="C9" s="131">
        <v>44197</v>
      </c>
      <c r="D9" s="131">
        <v>46022</v>
      </c>
      <c r="E9" s="132">
        <v>1423</v>
      </c>
      <c r="F9" s="133" t="s">
        <v>1629</v>
      </c>
      <c r="G9" s="132">
        <v>0</v>
      </c>
      <c r="H9" s="132">
        <v>46.5</v>
      </c>
      <c r="I9" s="132">
        <v>441.5</v>
      </c>
      <c r="J9" s="132">
        <v>620</v>
      </c>
      <c r="K9" s="132">
        <v>265</v>
      </c>
      <c r="L9" s="132">
        <v>50</v>
      </c>
      <c r="M9" s="132">
        <v>0</v>
      </c>
      <c r="N9" s="134">
        <v>1000</v>
      </c>
      <c r="O9" s="135" t="s">
        <v>1650</v>
      </c>
      <c r="P9" s="136">
        <v>0</v>
      </c>
      <c r="Q9" s="135" t="s">
        <v>1494</v>
      </c>
      <c r="R9" s="137" t="s">
        <v>1651</v>
      </c>
      <c r="S9" s="138" t="s">
        <v>1652</v>
      </c>
      <c r="T9" s="138" t="s">
        <v>1494</v>
      </c>
      <c r="U9" s="139">
        <v>1423</v>
      </c>
      <c r="V9" s="138" t="s">
        <v>1635</v>
      </c>
      <c r="W9" s="138" t="s">
        <v>1494</v>
      </c>
      <c r="X9" s="138" t="s">
        <v>1636</v>
      </c>
      <c r="Y9" s="140"/>
      <c r="Z9" s="141" t="s">
        <v>1653</v>
      </c>
      <c r="AA9" s="142">
        <v>0</v>
      </c>
      <c r="AB9" s="142">
        <v>0</v>
      </c>
      <c r="AC9" s="141" t="s">
        <v>1654</v>
      </c>
      <c r="AD9" s="143">
        <v>1</v>
      </c>
      <c r="AE9" s="149">
        <v>0</v>
      </c>
      <c r="AF9" s="149">
        <v>1423</v>
      </c>
      <c r="AG9" s="145"/>
      <c r="AH9" s="140"/>
      <c r="AI9" s="140"/>
      <c r="AJ9" s="146" t="s">
        <v>1639</v>
      </c>
      <c r="AK9" s="146" t="s">
        <v>1649</v>
      </c>
      <c r="AL9" s="146" t="s">
        <v>1639</v>
      </c>
      <c r="AM9" s="146" t="s">
        <v>1641</v>
      </c>
      <c r="AN9" s="146" t="s">
        <v>1639</v>
      </c>
      <c r="AO9" s="146" t="s">
        <v>1642</v>
      </c>
      <c r="AP9" s="146" t="s">
        <v>1639</v>
      </c>
      <c r="AQ9" s="147" t="s">
        <v>1643</v>
      </c>
      <c r="AR9" s="146" t="s">
        <v>1639</v>
      </c>
      <c r="AS9" s="146" t="s">
        <v>1644</v>
      </c>
      <c r="AT9" s="146" t="s">
        <v>1639</v>
      </c>
      <c r="AU9" s="146" t="s">
        <v>1645</v>
      </c>
      <c r="AV9" s="146" t="s">
        <v>1391</v>
      </c>
      <c r="AW9" s="146"/>
      <c r="AX9" s="146" t="s">
        <v>1391</v>
      </c>
      <c r="AY9" s="146"/>
      <c r="AZ9" s="146" t="s">
        <v>1391</v>
      </c>
      <c r="BA9" s="146"/>
      <c r="BB9" s="146" t="s">
        <v>1391</v>
      </c>
      <c r="BC9" s="146"/>
      <c r="BD9" s="146" t="s">
        <v>1391</v>
      </c>
      <c r="BE9" s="146"/>
      <c r="BF9" s="146" t="s">
        <v>1391</v>
      </c>
      <c r="BG9" s="146"/>
      <c r="BH9" s="148"/>
    </row>
    <row r="10" spans="1:60" ht="15" customHeight="1" x14ac:dyDescent="0.25">
      <c r="A10" s="130">
        <v>5</v>
      </c>
      <c r="B10" s="130" t="s">
        <v>322</v>
      </c>
      <c r="C10" s="131">
        <v>44197</v>
      </c>
      <c r="D10" s="131">
        <v>45291</v>
      </c>
      <c r="E10" s="132">
        <v>189.26</v>
      </c>
      <c r="F10" s="133" t="s">
        <v>1629</v>
      </c>
      <c r="G10" s="132">
        <v>0</v>
      </c>
      <c r="H10" s="132">
        <v>77.69</v>
      </c>
      <c r="I10" s="132">
        <v>72.73</v>
      </c>
      <c r="J10" s="132">
        <v>38.840000000000003</v>
      </c>
      <c r="K10" s="132">
        <v>0</v>
      </c>
      <c r="L10" s="132">
        <v>0</v>
      </c>
      <c r="M10" s="132">
        <v>0</v>
      </c>
      <c r="N10" s="134">
        <v>7500</v>
      </c>
      <c r="O10" s="135" t="s">
        <v>1655</v>
      </c>
      <c r="P10" s="136">
        <v>0</v>
      </c>
      <c r="Q10" s="135" t="s">
        <v>1494</v>
      </c>
      <c r="R10" s="137" t="s">
        <v>1656</v>
      </c>
      <c r="S10" s="138" t="s">
        <v>1657</v>
      </c>
      <c r="T10" s="138" t="s">
        <v>1494</v>
      </c>
      <c r="U10" s="139">
        <v>189.26</v>
      </c>
      <c r="V10" s="138" t="s">
        <v>1635</v>
      </c>
      <c r="W10" s="138" t="s">
        <v>1494</v>
      </c>
      <c r="X10" s="138" t="s">
        <v>1636</v>
      </c>
      <c r="Y10" s="140"/>
      <c r="Z10" s="141" t="s">
        <v>85</v>
      </c>
      <c r="AA10" s="142" t="s">
        <v>85</v>
      </c>
      <c r="AB10" s="142" t="s">
        <v>85</v>
      </c>
      <c r="AC10" s="141" t="s">
        <v>1658</v>
      </c>
      <c r="AD10" s="143">
        <v>1</v>
      </c>
      <c r="AE10" s="149">
        <v>0</v>
      </c>
      <c r="AF10" s="149">
        <v>189.26</v>
      </c>
      <c r="AG10" s="145"/>
      <c r="AH10" s="140"/>
      <c r="AI10" s="140"/>
      <c r="AJ10" s="146" t="s">
        <v>1639</v>
      </c>
      <c r="AK10" s="146" t="s">
        <v>1649</v>
      </c>
      <c r="AL10" s="146" t="s">
        <v>1639</v>
      </c>
      <c r="AM10" s="146" t="s">
        <v>1641</v>
      </c>
      <c r="AN10" s="146" t="s">
        <v>1639</v>
      </c>
      <c r="AO10" s="146" t="s">
        <v>1642</v>
      </c>
      <c r="AP10" s="146" t="s">
        <v>1639</v>
      </c>
      <c r="AQ10" s="147" t="s">
        <v>1643</v>
      </c>
      <c r="AR10" s="146" t="s">
        <v>1639</v>
      </c>
      <c r="AS10" s="146" t="s">
        <v>1644</v>
      </c>
      <c r="AT10" s="146" t="s">
        <v>1639</v>
      </c>
      <c r="AU10" s="146" t="s">
        <v>1645</v>
      </c>
      <c r="AV10" s="146" t="s">
        <v>1391</v>
      </c>
      <c r="AW10" s="146"/>
      <c r="AX10" s="146" t="s">
        <v>1391</v>
      </c>
      <c r="AY10" s="146"/>
      <c r="AZ10" s="146" t="s">
        <v>1391</v>
      </c>
      <c r="BA10" s="146"/>
      <c r="BB10" s="146" t="s">
        <v>1391</v>
      </c>
      <c r="BC10" s="146"/>
      <c r="BD10" s="146" t="s">
        <v>1391</v>
      </c>
      <c r="BE10" s="146"/>
      <c r="BF10" s="146" t="s">
        <v>1391</v>
      </c>
      <c r="BG10" s="146"/>
      <c r="BH10" s="148"/>
    </row>
    <row r="11" spans="1:60" ht="15" customHeight="1" x14ac:dyDescent="0.25">
      <c r="A11" s="130">
        <v>6</v>
      </c>
      <c r="B11" s="130" t="s">
        <v>333</v>
      </c>
      <c r="C11" s="131">
        <v>44197</v>
      </c>
      <c r="D11" s="131">
        <v>46022</v>
      </c>
      <c r="E11" s="132">
        <v>931.29</v>
      </c>
      <c r="F11" s="133" t="s">
        <v>1629</v>
      </c>
      <c r="G11" s="132">
        <v>0</v>
      </c>
      <c r="H11" s="132">
        <v>122.62</v>
      </c>
      <c r="I11" s="132">
        <v>391.67</v>
      </c>
      <c r="J11" s="132">
        <v>234</v>
      </c>
      <c r="K11" s="132">
        <v>156</v>
      </c>
      <c r="L11" s="132">
        <v>27</v>
      </c>
      <c r="M11" s="132">
        <v>0</v>
      </c>
      <c r="N11" s="134">
        <v>7500</v>
      </c>
      <c r="O11" s="135" t="s">
        <v>1659</v>
      </c>
      <c r="P11" s="136" t="s">
        <v>1631</v>
      </c>
      <c r="Q11" s="135" t="s">
        <v>1632</v>
      </c>
      <c r="R11" s="137" t="s">
        <v>1633</v>
      </c>
      <c r="S11" s="138" t="s">
        <v>1660</v>
      </c>
      <c r="T11" s="138" t="s">
        <v>1494</v>
      </c>
      <c r="U11" s="139">
        <v>931.29</v>
      </c>
      <c r="V11" s="138" t="s">
        <v>1635</v>
      </c>
      <c r="W11" s="138" t="s">
        <v>1494</v>
      </c>
      <c r="X11" s="138" t="s">
        <v>1636</v>
      </c>
      <c r="Y11" s="140"/>
      <c r="Z11" s="141" t="s">
        <v>1637</v>
      </c>
      <c r="AA11" s="142">
        <v>0</v>
      </c>
      <c r="AB11" s="142">
        <v>0</v>
      </c>
      <c r="AC11" s="141" t="s">
        <v>1638</v>
      </c>
      <c r="AD11" s="143">
        <v>1</v>
      </c>
      <c r="AE11" s="149">
        <v>0</v>
      </c>
      <c r="AF11" s="149">
        <v>931.29</v>
      </c>
      <c r="AG11" s="145"/>
      <c r="AH11" s="140"/>
      <c r="AI11" s="140"/>
      <c r="AJ11" s="146" t="s">
        <v>1639</v>
      </c>
      <c r="AK11" s="146" t="s">
        <v>1661</v>
      </c>
      <c r="AL11" s="146" t="s">
        <v>1639</v>
      </c>
      <c r="AM11" s="146" t="s">
        <v>1641</v>
      </c>
      <c r="AN11" s="146" t="s">
        <v>1639</v>
      </c>
      <c r="AO11" s="146" t="s">
        <v>1642</v>
      </c>
      <c r="AP11" s="146" t="s">
        <v>1639</v>
      </c>
      <c r="AQ11" s="147" t="s">
        <v>1643</v>
      </c>
      <c r="AR11" s="146" t="s">
        <v>1639</v>
      </c>
      <c r="AS11" s="146" t="s">
        <v>1644</v>
      </c>
      <c r="AT11" s="146" t="s">
        <v>1639</v>
      </c>
      <c r="AU11" s="146" t="s">
        <v>1645</v>
      </c>
      <c r="AV11" s="146" t="s">
        <v>1391</v>
      </c>
      <c r="AW11" s="146" t="s">
        <v>1662</v>
      </c>
      <c r="AX11" s="146" t="s">
        <v>1391</v>
      </c>
      <c r="AY11" s="146" t="s">
        <v>1662</v>
      </c>
      <c r="AZ11" s="146" t="s">
        <v>1391</v>
      </c>
      <c r="BA11" s="146" t="s">
        <v>1662</v>
      </c>
      <c r="BB11" s="146" t="s">
        <v>1391</v>
      </c>
      <c r="BC11" s="146" t="s">
        <v>1662</v>
      </c>
      <c r="BD11" s="146" t="s">
        <v>1391</v>
      </c>
      <c r="BE11" s="146" t="s">
        <v>1662</v>
      </c>
      <c r="BF11" s="146" t="s">
        <v>1391</v>
      </c>
      <c r="BG11" s="146"/>
      <c r="BH11" s="148"/>
    </row>
    <row r="12" spans="1:60" ht="15" customHeight="1" x14ac:dyDescent="0.25">
      <c r="A12" s="130">
        <v>7</v>
      </c>
      <c r="B12" s="130" t="s">
        <v>352</v>
      </c>
      <c r="C12" s="131">
        <v>44197</v>
      </c>
      <c r="D12" s="131">
        <v>46022</v>
      </c>
      <c r="E12" s="132">
        <v>2584.16</v>
      </c>
      <c r="F12" s="133" t="s">
        <v>1629</v>
      </c>
      <c r="G12" s="132">
        <v>0</v>
      </c>
      <c r="H12" s="132">
        <v>493.39</v>
      </c>
      <c r="I12" s="132">
        <v>1141.8399999999999</v>
      </c>
      <c r="J12" s="132">
        <v>871.01</v>
      </c>
      <c r="K12" s="132">
        <v>77.099999999999994</v>
      </c>
      <c r="L12" s="132">
        <v>0.82</v>
      </c>
      <c r="M12" s="132">
        <v>0</v>
      </c>
      <c r="N12" s="134">
        <v>7500</v>
      </c>
      <c r="O12" s="135" t="s">
        <v>1663</v>
      </c>
      <c r="P12" s="136" t="s">
        <v>1631</v>
      </c>
      <c r="Q12" s="135" t="s">
        <v>1632</v>
      </c>
      <c r="R12" s="137" t="s">
        <v>1633</v>
      </c>
      <c r="S12" s="138" t="s">
        <v>1664</v>
      </c>
      <c r="T12" s="138" t="s">
        <v>1494</v>
      </c>
      <c r="U12" s="139">
        <v>2584.16</v>
      </c>
      <c r="V12" s="138" t="s">
        <v>1635</v>
      </c>
      <c r="W12" s="138" t="s">
        <v>1494</v>
      </c>
      <c r="X12" s="138" t="s">
        <v>1636</v>
      </c>
      <c r="Y12" s="140"/>
      <c r="Z12" s="141" t="s">
        <v>1637</v>
      </c>
      <c r="AA12" s="142">
        <v>0</v>
      </c>
      <c r="AB12" s="142">
        <v>0</v>
      </c>
      <c r="AC12" s="141" t="s">
        <v>1638</v>
      </c>
      <c r="AD12" s="143">
        <v>1</v>
      </c>
      <c r="AE12" s="149">
        <v>0</v>
      </c>
      <c r="AF12" s="149">
        <v>2584.16</v>
      </c>
      <c r="AG12" s="145"/>
      <c r="AH12" s="140"/>
      <c r="AI12" s="140"/>
      <c r="AJ12" s="146" t="s">
        <v>1639</v>
      </c>
      <c r="AK12" s="146" t="s">
        <v>1661</v>
      </c>
      <c r="AL12" s="146" t="s">
        <v>1639</v>
      </c>
      <c r="AM12" s="146" t="s">
        <v>1641</v>
      </c>
      <c r="AN12" s="146" t="s">
        <v>1639</v>
      </c>
      <c r="AO12" s="146" t="s">
        <v>1642</v>
      </c>
      <c r="AP12" s="146" t="s">
        <v>1639</v>
      </c>
      <c r="AQ12" s="147" t="s">
        <v>1643</v>
      </c>
      <c r="AR12" s="146" t="s">
        <v>1639</v>
      </c>
      <c r="AS12" s="146" t="s">
        <v>1644</v>
      </c>
      <c r="AT12" s="146" t="s">
        <v>1639</v>
      </c>
      <c r="AU12" s="146" t="s">
        <v>1645</v>
      </c>
      <c r="AV12" s="146" t="s">
        <v>1391</v>
      </c>
      <c r="AW12" s="146" t="s">
        <v>1662</v>
      </c>
      <c r="AX12" s="146" t="s">
        <v>1391</v>
      </c>
      <c r="AY12" s="146" t="s">
        <v>1662</v>
      </c>
      <c r="AZ12" s="146" t="s">
        <v>1391</v>
      </c>
      <c r="BA12" s="146" t="s">
        <v>1662</v>
      </c>
      <c r="BB12" s="146" t="s">
        <v>1391</v>
      </c>
      <c r="BC12" s="146" t="s">
        <v>1662</v>
      </c>
      <c r="BD12" s="146" t="s">
        <v>1391</v>
      </c>
      <c r="BE12" s="146" t="s">
        <v>1662</v>
      </c>
      <c r="BF12" s="146" t="s">
        <v>1391</v>
      </c>
      <c r="BG12" s="146"/>
      <c r="BH12" s="148"/>
    </row>
    <row r="13" spans="1:60" ht="15" customHeight="1" x14ac:dyDescent="0.25">
      <c r="A13" s="130">
        <v>8</v>
      </c>
      <c r="B13" s="130" t="s">
        <v>367</v>
      </c>
      <c r="C13" s="131">
        <v>44197</v>
      </c>
      <c r="D13" s="131">
        <v>46022</v>
      </c>
      <c r="E13" s="132">
        <v>2694.96</v>
      </c>
      <c r="F13" s="133" t="s">
        <v>1629</v>
      </c>
      <c r="G13" s="132">
        <v>0</v>
      </c>
      <c r="H13" s="132">
        <v>585.80100000000004</v>
      </c>
      <c r="I13" s="132">
        <v>873</v>
      </c>
      <c r="J13" s="132">
        <v>736.16</v>
      </c>
      <c r="K13" s="132">
        <v>360</v>
      </c>
      <c r="L13" s="132">
        <v>140</v>
      </c>
      <c r="M13" s="132">
        <v>0</v>
      </c>
      <c r="N13" s="134">
        <v>6500</v>
      </c>
      <c r="O13" s="135" t="s">
        <v>1665</v>
      </c>
      <c r="P13" s="136" t="s">
        <v>1631</v>
      </c>
      <c r="Q13" s="135" t="s">
        <v>1632</v>
      </c>
      <c r="R13" s="137" t="s">
        <v>1633</v>
      </c>
      <c r="S13" s="138" t="s">
        <v>1666</v>
      </c>
      <c r="T13" s="138" t="s">
        <v>1494</v>
      </c>
      <c r="U13" s="139">
        <v>2694.96</v>
      </c>
      <c r="V13" s="138" t="s">
        <v>1635</v>
      </c>
      <c r="W13" s="138" t="s">
        <v>1494</v>
      </c>
      <c r="X13" s="138" t="s">
        <v>1636</v>
      </c>
      <c r="Y13" s="140"/>
      <c r="Z13" s="141" t="s">
        <v>85</v>
      </c>
      <c r="AA13" s="142" t="s">
        <v>85</v>
      </c>
      <c r="AB13" s="142" t="s">
        <v>85</v>
      </c>
      <c r="AC13" s="141" t="s">
        <v>1667</v>
      </c>
      <c r="AD13" s="143">
        <v>1</v>
      </c>
      <c r="AE13" s="149">
        <v>0</v>
      </c>
      <c r="AF13" s="149">
        <v>2694.96</v>
      </c>
      <c r="AG13" s="145"/>
      <c r="AH13" s="140"/>
      <c r="AI13" s="140"/>
      <c r="AJ13" s="146" t="s">
        <v>1639</v>
      </c>
      <c r="AK13" s="146" t="s">
        <v>1661</v>
      </c>
      <c r="AL13" s="146" t="s">
        <v>1639</v>
      </c>
      <c r="AM13" s="146" t="s">
        <v>1641</v>
      </c>
      <c r="AN13" s="146" t="s">
        <v>1639</v>
      </c>
      <c r="AO13" s="146" t="s">
        <v>1642</v>
      </c>
      <c r="AP13" s="146" t="s">
        <v>1639</v>
      </c>
      <c r="AQ13" s="147" t="s">
        <v>1643</v>
      </c>
      <c r="AR13" s="146" t="s">
        <v>1639</v>
      </c>
      <c r="AS13" s="146" t="s">
        <v>1644</v>
      </c>
      <c r="AT13" s="146" t="s">
        <v>1639</v>
      </c>
      <c r="AU13" s="146" t="s">
        <v>1645</v>
      </c>
      <c r="AV13" s="146" t="s">
        <v>1391</v>
      </c>
      <c r="AW13" s="146" t="s">
        <v>1662</v>
      </c>
      <c r="AX13" s="146" t="s">
        <v>1391</v>
      </c>
      <c r="AY13" s="146" t="s">
        <v>1662</v>
      </c>
      <c r="AZ13" s="146" t="s">
        <v>1391</v>
      </c>
      <c r="BA13" s="146" t="s">
        <v>1662</v>
      </c>
      <c r="BB13" s="146" t="s">
        <v>1391</v>
      </c>
      <c r="BC13" s="146" t="s">
        <v>1662</v>
      </c>
      <c r="BD13" s="146" t="s">
        <v>1391</v>
      </c>
      <c r="BE13" s="146" t="s">
        <v>1662</v>
      </c>
      <c r="BF13" s="146" t="s">
        <v>1391</v>
      </c>
      <c r="BG13" s="146"/>
      <c r="BH13" s="148"/>
    </row>
    <row r="14" spans="1:60" ht="15" customHeight="1" x14ac:dyDescent="0.25">
      <c r="A14" s="130">
        <v>9</v>
      </c>
      <c r="B14" s="130" t="s">
        <v>377</v>
      </c>
      <c r="C14" s="131">
        <v>44197</v>
      </c>
      <c r="D14" s="131">
        <v>46022</v>
      </c>
      <c r="E14" s="132">
        <v>364</v>
      </c>
      <c r="F14" s="133" t="s">
        <v>1629</v>
      </c>
      <c r="G14" s="132">
        <v>0</v>
      </c>
      <c r="H14" s="132">
        <v>49</v>
      </c>
      <c r="I14" s="132">
        <v>101</v>
      </c>
      <c r="J14" s="132">
        <v>114.5</v>
      </c>
      <c r="K14" s="132">
        <v>58.5</v>
      </c>
      <c r="L14" s="132">
        <v>41</v>
      </c>
      <c r="M14" s="132">
        <v>0</v>
      </c>
      <c r="N14" s="134">
        <v>0</v>
      </c>
      <c r="O14" s="135" t="s">
        <v>1494</v>
      </c>
      <c r="P14" s="136">
        <v>30</v>
      </c>
      <c r="Q14" s="135" t="s">
        <v>1632</v>
      </c>
      <c r="R14" s="137" t="s">
        <v>1633</v>
      </c>
      <c r="S14" s="138" t="s">
        <v>1668</v>
      </c>
      <c r="T14" s="138" t="s">
        <v>1494</v>
      </c>
      <c r="U14" s="139">
        <v>364</v>
      </c>
      <c r="V14" s="138" t="s">
        <v>1635</v>
      </c>
      <c r="W14" s="138" t="s">
        <v>1494</v>
      </c>
      <c r="X14" s="138" t="s">
        <v>1636</v>
      </c>
      <c r="Y14" s="140"/>
      <c r="Z14" s="141" t="s">
        <v>1653</v>
      </c>
      <c r="AA14" s="142">
        <v>0</v>
      </c>
      <c r="AB14" s="142">
        <v>0</v>
      </c>
      <c r="AC14" s="141" t="s">
        <v>1654</v>
      </c>
      <c r="AD14" s="143">
        <v>1</v>
      </c>
      <c r="AE14" s="149">
        <v>0</v>
      </c>
      <c r="AF14" s="149">
        <v>364</v>
      </c>
      <c r="AG14" s="145"/>
      <c r="AH14" s="140"/>
      <c r="AI14" s="140"/>
      <c r="AJ14" s="146" t="s">
        <v>1639</v>
      </c>
      <c r="AK14" s="146" t="s">
        <v>1669</v>
      </c>
      <c r="AL14" s="146" t="s">
        <v>1639</v>
      </c>
      <c r="AM14" s="146" t="s">
        <v>1670</v>
      </c>
      <c r="AN14" s="146" t="s">
        <v>1639</v>
      </c>
      <c r="AO14" s="146" t="s">
        <v>1642</v>
      </c>
      <c r="AP14" s="146" t="s">
        <v>1639</v>
      </c>
      <c r="AQ14" s="147" t="s">
        <v>1643</v>
      </c>
      <c r="AR14" s="146" t="s">
        <v>1639</v>
      </c>
      <c r="AS14" s="146" t="s">
        <v>1644</v>
      </c>
      <c r="AT14" s="146" t="s">
        <v>1639</v>
      </c>
      <c r="AU14" s="146" t="s">
        <v>1645</v>
      </c>
      <c r="AV14" s="146" t="s">
        <v>1391</v>
      </c>
      <c r="AW14" s="146" t="s">
        <v>1662</v>
      </c>
      <c r="AX14" s="146" t="s">
        <v>1391</v>
      </c>
      <c r="AY14" s="146" t="s">
        <v>1662</v>
      </c>
      <c r="AZ14" s="146" t="s">
        <v>1391</v>
      </c>
      <c r="BA14" s="146" t="s">
        <v>1662</v>
      </c>
      <c r="BB14" s="146" t="s">
        <v>1391</v>
      </c>
      <c r="BC14" s="146" t="s">
        <v>1662</v>
      </c>
      <c r="BD14" s="146" t="s">
        <v>1391</v>
      </c>
      <c r="BE14" s="146" t="s">
        <v>1662</v>
      </c>
      <c r="BF14" s="146" t="s">
        <v>1391</v>
      </c>
      <c r="BG14" s="146"/>
      <c r="BH14" s="148"/>
    </row>
    <row r="15" spans="1:60" ht="15" customHeight="1" x14ac:dyDescent="0.25">
      <c r="A15" s="130">
        <v>10</v>
      </c>
      <c r="B15" s="130" t="s">
        <v>390</v>
      </c>
      <c r="C15" s="131">
        <v>44197</v>
      </c>
      <c r="D15" s="131">
        <v>46022</v>
      </c>
      <c r="E15" s="132">
        <v>325</v>
      </c>
      <c r="F15" s="133" t="s">
        <v>1629</v>
      </c>
      <c r="G15" s="132">
        <v>0</v>
      </c>
      <c r="H15" s="132">
        <v>19</v>
      </c>
      <c r="I15" s="132">
        <v>103</v>
      </c>
      <c r="J15" s="132">
        <v>137</v>
      </c>
      <c r="K15" s="132">
        <v>43</v>
      </c>
      <c r="L15" s="132">
        <v>23</v>
      </c>
      <c r="M15" s="132">
        <v>0</v>
      </c>
      <c r="N15" s="134">
        <v>1000</v>
      </c>
      <c r="O15" s="135" t="s">
        <v>1671</v>
      </c>
      <c r="P15" s="136" t="s">
        <v>1631</v>
      </c>
      <c r="Q15" s="135" t="s">
        <v>1632</v>
      </c>
      <c r="R15" s="137" t="s">
        <v>1651</v>
      </c>
      <c r="S15" s="138" t="s">
        <v>1672</v>
      </c>
      <c r="T15" s="138" t="s">
        <v>1494</v>
      </c>
      <c r="U15" s="139">
        <v>325</v>
      </c>
      <c r="V15" s="138" t="s">
        <v>1635</v>
      </c>
      <c r="W15" s="138" t="s">
        <v>1494</v>
      </c>
      <c r="X15" s="138" t="s">
        <v>1636</v>
      </c>
      <c r="Y15" s="140"/>
      <c r="Z15" s="141" t="s">
        <v>1673</v>
      </c>
      <c r="AA15" s="142">
        <v>0</v>
      </c>
      <c r="AB15" s="142">
        <v>0</v>
      </c>
      <c r="AC15" s="141" t="s">
        <v>1674</v>
      </c>
      <c r="AD15" s="143">
        <v>1</v>
      </c>
      <c r="AE15" s="149">
        <v>0</v>
      </c>
      <c r="AF15" s="149">
        <v>325</v>
      </c>
      <c r="AG15" s="145"/>
      <c r="AH15" s="140"/>
      <c r="AI15" s="140"/>
      <c r="AJ15" s="146" t="s">
        <v>1639</v>
      </c>
      <c r="AK15" s="146" t="s">
        <v>1661</v>
      </c>
      <c r="AL15" s="146" t="s">
        <v>1639</v>
      </c>
      <c r="AM15" s="146" t="s">
        <v>1641</v>
      </c>
      <c r="AN15" s="146" t="s">
        <v>1639</v>
      </c>
      <c r="AO15" s="146" t="s">
        <v>1642</v>
      </c>
      <c r="AP15" s="146" t="s">
        <v>1639</v>
      </c>
      <c r="AQ15" s="147" t="s">
        <v>1643</v>
      </c>
      <c r="AR15" s="146" t="s">
        <v>1639</v>
      </c>
      <c r="AS15" s="146" t="s">
        <v>1644</v>
      </c>
      <c r="AT15" s="146" t="s">
        <v>1639</v>
      </c>
      <c r="AU15" s="146" t="s">
        <v>1645</v>
      </c>
      <c r="AV15" s="146" t="s">
        <v>1391</v>
      </c>
      <c r="AW15" s="146" t="s">
        <v>1662</v>
      </c>
      <c r="AX15" s="146" t="s">
        <v>1391</v>
      </c>
      <c r="AY15" s="146" t="s">
        <v>1662</v>
      </c>
      <c r="AZ15" s="146" t="s">
        <v>1391</v>
      </c>
      <c r="BA15" s="146" t="s">
        <v>1662</v>
      </c>
      <c r="BB15" s="146" t="s">
        <v>1391</v>
      </c>
      <c r="BC15" s="146" t="s">
        <v>1662</v>
      </c>
      <c r="BD15" s="146" t="s">
        <v>1391</v>
      </c>
      <c r="BE15" s="146" t="s">
        <v>1662</v>
      </c>
      <c r="BF15" s="146" t="s">
        <v>1391</v>
      </c>
      <c r="BG15" s="146"/>
      <c r="BH15" s="148"/>
    </row>
    <row r="16" spans="1:60" ht="15" customHeight="1" x14ac:dyDescent="0.25">
      <c r="A16" s="130">
        <v>11</v>
      </c>
      <c r="B16" s="130" t="s">
        <v>403</v>
      </c>
      <c r="C16" s="131">
        <v>44197</v>
      </c>
      <c r="D16" s="131">
        <v>45657</v>
      </c>
      <c r="E16" s="132">
        <v>154.96</v>
      </c>
      <c r="F16" s="133" t="s">
        <v>1629</v>
      </c>
      <c r="G16" s="132">
        <v>0</v>
      </c>
      <c r="H16" s="132">
        <v>4.13</v>
      </c>
      <c r="I16" s="132">
        <v>52.48</v>
      </c>
      <c r="J16" s="132">
        <v>74.38</v>
      </c>
      <c r="K16" s="132">
        <v>23.97</v>
      </c>
      <c r="L16" s="132">
        <v>0</v>
      </c>
      <c r="M16" s="132">
        <v>0</v>
      </c>
      <c r="N16" s="134">
        <v>7500</v>
      </c>
      <c r="O16" s="135" t="s">
        <v>1675</v>
      </c>
      <c r="P16" s="136">
        <v>0</v>
      </c>
      <c r="Q16" s="135" t="s">
        <v>1494</v>
      </c>
      <c r="R16" s="137" t="s">
        <v>1656</v>
      </c>
      <c r="S16" s="138" t="s">
        <v>1676</v>
      </c>
      <c r="T16" s="138" t="s">
        <v>1494</v>
      </c>
      <c r="U16" s="139">
        <v>154.96</v>
      </c>
      <c r="V16" s="138" t="s">
        <v>1635</v>
      </c>
      <c r="W16" s="138" t="s">
        <v>1494</v>
      </c>
      <c r="X16" s="138" t="s">
        <v>1636</v>
      </c>
      <c r="Y16" s="140"/>
      <c r="Z16" s="141" t="s">
        <v>85</v>
      </c>
      <c r="AA16" s="142" t="s">
        <v>85</v>
      </c>
      <c r="AB16" s="142" t="s">
        <v>85</v>
      </c>
      <c r="AC16" s="141" t="s">
        <v>1658</v>
      </c>
      <c r="AD16" s="143">
        <v>1</v>
      </c>
      <c r="AE16" s="149">
        <v>0</v>
      </c>
      <c r="AF16" s="149">
        <v>154.96</v>
      </c>
      <c r="AG16" s="145"/>
      <c r="AH16" s="140"/>
      <c r="AI16" s="140"/>
      <c r="AJ16" s="146" t="s">
        <v>1639</v>
      </c>
      <c r="AK16" s="146" t="s">
        <v>1661</v>
      </c>
      <c r="AL16" s="146" t="s">
        <v>1639</v>
      </c>
      <c r="AM16" s="146" t="s">
        <v>1641</v>
      </c>
      <c r="AN16" s="146" t="s">
        <v>1639</v>
      </c>
      <c r="AO16" s="146" t="s">
        <v>1642</v>
      </c>
      <c r="AP16" s="146" t="s">
        <v>1639</v>
      </c>
      <c r="AQ16" s="147" t="s">
        <v>1643</v>
      </c>
      <c r="AR16" s="146" t="s">
        <v>1639</v>
      </c>
      <c r="AS16" s="146" t="s">
        <v>1644</v>
      </c>
      <c r="AT16" s="146" t="s">
        <v>1639</v>
      </c>
      <c r="AU16" s="146" t="s">
        <v>1645</v>
      </c>
      <c r="AV16" s="146" t="s">
        <v>1391</v>
      </c>
      <c r="AW16" s="146" t="s">
        <v>1662</v>
      </c>
      <c r="AX16" s="146" t="s">
        <v>1391</v>
      </c>
      <c r="AY16" s="146" t="s">
        <v>1662</v>
      </c>
      <c r="AZ16" s="146" t="s">
        <v>1391</v>
      </c>
      <c r="BA16" s="146" t="s">
        <v>1662</v>
      </c>
      <c r="BB16" s="146" t="s">
        <v>1391</v>
      </c>
      <c r="BC16" s="146" t="s">
        <v>1662</v>
      </c>
      <c r="BD16" s="146" t="s">
        <v>1391</v>
      </c>
      <c r="BE16" s="146" t="s">
        <v>1662</v>
      </c>
      <c r="BF16" s="146" t="s">
        <v>1391</v>
      </c>
      <c r="BG16" s="146"/>
      <c r="BH16" s="148"/>
    </row>
    <row r="17" spans="1:60" ht="15" customHeight="1" x14ac:dyDescent="0.25">
      <c r="A17" s="130">
        <v>12</v>
      </c>
      <c r="B17" s="130" t="s">
        <v>417</v>
      </c>
      <c r="C17" s="131">
        <v>44562</v>
      </c>
      <c r="D17" s="131">
        <v>46265</v>
      </c>
      <c r="E17" s="132">
        <v>1600</v>
      </c>
      <c r="F17" s="133" t="s">
        <v>1629</v>
      </c>
      <c r="G17" s="132">
        <v>0</v>
      </c>
      <c r="H17" s="132">
        <v>0</v>
      </c>
      <c r="I17" s="132">
        <v>147</v>
      </c>
      <c r="J17" s="132">
        <v>38</v>
      </c>
      <c r="K17" s="132">
        <v>7</v>
      </c>
      <c r="L17" s="132">
        <v>1005</v>
      </c>
      <c r="M17" s="132">
        <v>403</v>
      </c>
      <c r="N17" s="134">
        <v>0</v>
      </c>
      <c r="O17" s="135" t="s">
        <v>1494</v>
      </c>
      <c r="P17" s="136">
        <v>0</v>
      </c>
      <c r="Q17" s="135" t="s">
        <v>85</v>
      </c>
      <c r="R17" s="137" t="s">
        <v>1677</v>
      </c>
      <c r="S17" s="208" t="s">
        <v>1678</v>
      </c>
      <c r="T17" s="208" t="s">
        <v>1679</v>
      </c>
      <c r="U17" s="139">
        <v>1600</v>
      </c>
      <c r="V17" s="138" t="s">
        <v>1680</v>
      </c>
      <c r="W17" s="138" t="s">
        <v>1681</v>
      </c>
      <c r="X17" s="138" t="s">
        <v>291</v>
      </c>
      <c r="Y17" s="140"/>
      <c r="Z17" s="141" t="s">
        <v>1682</v>
      </c>
      <c r="AA17" s="142">
        <v>0</v>
      </c>
      <c r="AB17" s="142">
        <v>0</v>
      </c>
      <c r="AC17" s="141" t="s">
        <v>1683</v>
      </c>
      <c r="AD17" s="143">
        <v>1</v>
      </c>
      <c r="AE17" s="149">
        <v>0</v>
      </c>
      <c r="AF17" s="149">
        <v>1600</v>
      </c>
      <c r="AG17" s="145"/>
      <c r="AH17" s="140"/>
      <c r="AI17" s="140"/>
      <c r="AJ17" s="146" t="s">
        <v>1639</v>
      </c>
      <c r="AK17" s="146" t="s">
        <v>1684</v>
      </c>
      <c r="AL17" s="146" t="s">
        <v>1639</v>
      </c>
      <c r="AM17" s="146" t="s">
        <v>1685</v>
      </c>
      <c r="AN17" s="146" t="s">
        <v>1639</v>
      </c>
      <c r="AO17" s="146" t="s">
        <v>1686</v>
      </c>
      <c r="AP17" s="146" t="s">
        <v>1639</v>
      </c>
      <c r="AQ17" s="147" t="s">
        <v>1687</v>
      </c>
      <c r="AR17" s="146" t="s">
        <v>1639</v>
      </c>
      <c r="AS17" s="146" t="s">
        <v>1688</v>
      </c>
      <c r="AT17" s="146" t="s">
        <v>1639</v>
      </c>
      <c r="AU17" s="146" t="s">
        <v>1689</v>
      </c>
      <c r="AV17" s="146" t="s">
        <v>1391</v>
      </c>
      <c r="AW17" s="146"/>
      <c r="AX17" s="146" t="s">
        <v>1391</v>
      </c>
      <c r="AY17" s="146"/>
      <c r="AZ17" s="146" t="s">
        <v>1391</v>
      </c>
      <c r="BA17" s="146"/>
      <c r="BB17" s="146" t="s">
        <v>1391</v>
      </c>
      <c r="BC17" s="146"/>
      <c r="BD17" s="146" t="s">
        <v>1391</v>
      </c>
      <c r="BE17" s="146"/>
      <c r="BF17" s="146" t="s">
        <v>1391</v>
      </c>
      <c r="BG17" s="146"/>
      <c r="BH17" s="148"/>
    </row>
    <row r="18" spans="1:60" ht="15" customHeight="1" x14ac:dyDescent="0.25">
      <c r="A18" s="130">
        <v>13</v>
      </c>
      <c r="B18" s="130" t="s">
        <v>441</v>
      </c>
      <c r="C18" s="131">
        <v>44562</v>
      </c>
      <c r="D18" s="131">
        <v>46265</v>
      </c>
      <c r="E18" s="132">
        <v>37</v>
      </c>
      <c r="F18" s="133" t="s">
        <v>1629</v>
      </c>
      <c r="G18" s="132">
        <v>0</v>
      </c>
      <c r="H18" s="132">
        <v>0</v>
      </c>
      <c r="I18" s="132">
        <v>7.4</v>
      </c>
      <c r="J18" s="132">
        <v>7.4</v>
      </c>
      <c r="K18" s="132">
        <v>7.4</v>
      </c>
      <c r="L18" s="132">
        <v>7.4</v>
      </c>
      <c r="M18" s="132">
        <v>7.4</v>
      </c>
      <c r="N18" s="134">
        <v>0</v>
      </c>
      <c r="O18" s="135" t="s">
        <v>1494</v>
      </c>
      <c r="P18" s="136">
        <v>0</v>
      </c>
      <c r="Q18" s="135"/>
      <c r="R18" s="137" t="s">
        <v>1677</v>
      </c>
      <c r="S18" s="138" t="s">
        <v>1690</v>
      </c>
      <c r="T18" s="138" t="s">
        <v>1691</v>
      </c>
      <c r="U18" s="139">
        <v>37</v>
      </c>
      <c r="V18" s="138" t="s">
        <v>1692</v>
      </c>
      <c r="W18" s="138" t="s">
        <v>1494</v>
      </c>
      <c r="X18" s="138" t="s">
        <v>291</v>
      </c>
      <c r="Y18" s="140"/>
      <c r="Z18" s="141" t="s">
        <v>1693</v>
      </c>
      <c r="AA18" s="142">
        <v>0</v>
      </c>
      <c r="AB18" s="142">
        <v>0</v>
      </c>
      <c r="AC18" s="141" t="s">
        <v>1694</v>
      </c>
      <c r="AD18" s="143">
        <v>1</v>
      </c>
      <c r="AE18" s="149">
        <v>0</v>
      </c>
      <c r="AF18" s="149">
        <v>37</v>
      </c>
      <c r="AG18" s="145"/>
      <c r="AH18" s="140"/>
      <c r="AI18" s="140"/>
      <c r="AJ18" s="146" t="s">
        <v>1639</v>
      </c>
      <c r="AK18" s="146" t="s">
        <v>1695</v>
      </c>
      <c r="AL18" s="146" t="s">
        <v>1639</v>
      </c>
      <c r="AM18" s="146" t="s">
        <v>1696</v>
      </c>
      <c r="AN18" s="146" t="s">
        <v>1639</v>
      </c>
      <c r="AO18" s="146" t="s">
        <v>1697</v>
      </c>
      <c r="AP18" s="146" t="s">
        <v>1639</v>
      </c>
      <c r="AQ18" s="147" t="s">
        <v>1698</v>
      </c>
      <c r="AR18" s="146" t="s">
        <v>1639</v>
      </c>
      <c r="AS18" s="146" t="s">
        <v>1699</v>
      </c>
      <c r="AT18" s="146" t="s">
        <v>1639</v>
      </c>
      <c r="AU18" s="146" t="s">
        <v>1700</v>
      </c>
      <c r="AV18" s="146" t="s">
        <v>1391</v>
      </c>
      <c r="AW18" s="146"/>
      <c r="AX18" s="146" t="s">
        <v>1391</v>
      </c>
      <c r="AY18" s="146"/>
      <c r="AZ18" s="146" t="s">
        <v>1391</v>
      </c>
      <c r="BA18" s="146"/>
      <c r="BB18" s="146" t="s">
        <v>1391</v>
      </c>
      <c r="BC18" s="146"/>
      <c r="BD18" s="146" t="s">
        <v>1391</v>
      </c>
      <c r="BE18" s="146"/>
      <c r="BF18" s="146" t="s">
        <v>1391</v>
      </c>
      <c r="BG18" s="146"/>
      <c r="BH18" s="148"/>
    </row>
    <row r="19" spans="1:60" ht="15" customHeight="1" x14ac:dyDescent="0.25">
      <c r="A19" s="130">
        <v>14</v>
      </c>
      <c r="B19" s="130" t="s">
        <v>453</v>
      </c>
      <c r="C19" s="131">
        <v>44927</v>
      </c>
      <c r="D19" s="131">
        <v>46265</v>
      </c>
      <c r="E19" s="132">
        <v>2850</v>
      </c>
      <c r="F19" s="133" t="s">
        <v>1629</v>
      </c>
      <c r="G19" s="132">
        <v>0</v>
      </c>
      <c r="H19" s="132">
        <v>0</v>
      </c>
      <c r="I19" s="132">
        <v>0</v>
      </c>
      <c r="J19" s="132">
        <v>100</v>
      </c>
      <c r="K19" s="132">
        <v>450</v>
      </c>
      <c r="L19" s="132">
        <v>1300</v>
      </c>
      <c r="M19" s="132">
        <v>1000</v>
      </c>
      <c r="N19" s="134">
        <v>5000</v>
      </c>
      <c r="O19" s="135" t="s">
        <v>1701</v>
      </c>
      <c r="P19" s="136">
        <v>2000</v>
      </c>
      <c r="Q19" s="135" t="s">
        <v>1702</v>
      </c>
      <c r="R19" s="137" t="s">
        <v>1677</v>
      </c>
      <c r="S19" s="138" t="s">
        <v>1703</v>
      </c>
      <c r="T19" s="208" t="s">
        <v>1704</v>
      </c>
      <c r="U19" s="139">
        <v>2850</v>
      </c>
      <c r="V19" s="138" t="s">
        <v>1705</v>
      </c>
      <c r="W19" s="138" t="s">
        <v>1681</v>
      </c>
      <c r="X19" s="138" t="s">
        <v>291</v>
      </c>
      <c r="Y19" s="140"/>
      <c r="Z19" s="141" t="s">
        <v>1682</v>
      </c>
      <c r="AA19" s="142">
        <v>0</v>
      </c>
      <c r="AB19" s="142">
        <v>0</v>
      </c>
      <c r="AC19" s="141" t="s">
        <v>1683</v>
      </c>
      <c r="AD19" s="143">
        <v>1</v>
      </c>
      <c r="AE19" s="149">
        <v>0</v>
      </c>
      <c r="AF19" s="149">
        <v>2850</v>
      </c>
      <c r="AG19" s="145"/>
      <c r="AH19" s="140"/>
      <c r="AI19" s="140"/>
      <c r="AJ19" s="146" t="s">
        <v>1639</v>
      </c>
      <c r="AK19" s="146" t="s">
        <v>1706</v>
      </c>
      <c r="AL19" s="146" t="s">
        <v>36</v>
      </c>
      <c r="AM19" s="146"/>
      <c r="AN19" s="146" t="s">
        <v>36</v>
      </c>
      <c r="AO19" s="146"/>
      <c r="AP19" s="146" t="s">
        <v>36</v>
      </c>
      <c r="AQ19" s="147"/>
      <c r="AR19" s="146" t="s">
        <v>36</v>
      </c>
      <c r="AS19" s="146"/>
      <c r="AT19" s="146" t="s">
        <v>36</v>
      </c>
      <c r="AU19" s="146"/>
      <c r="AV19" s="146" t="s">
        <v>1391</v>
      </c>
      <c r="AW19" s="146"/>
      <c r="AX19" s="146" t="s">
        <v>1639</v>
      </c>
      <c r="AY19" s="146" t="s">
        <v>1707</v>
      </c>
      <c r="AZ19" s="146" t="s">
        <v>1639</v>
      </c>
      <c r="BA19" s="146" t="s">
        <v>1708</v>
      </c>
      <c r="BB19" s="146" t="s">
        <v>1639</v>
      </c>
      <c r="BC19" s="146" t="s">
        <v>1709</v>
      </c>
      <c r="BD19" s="146" t="s">
        <v>1639</v>
      </c>
      <c r="BE19" s="146" t="s">
        <v>1710</v>
      </c>
      <c r="BF19" s="146" t="s">
        <v>1639</v>
      </c>
      <c r="BG19" s="146" t="s">
        <v>1711</v>
      </c>
      <c r="BH19" s="148"/>
    </row>
    <row r="20" spans="1:60" ht="15" customHeight="1" x14ac:dyDescent="0.25">
      <c r="A20" s="130">
        <v>15</v>
      </c>
      <c r="B20" s="130" t="s">
        <v>463</v>
      </c>
      <c r="C20" s="131">
        <v>44562</v>
      </c>
      <c r="D20" s="131">
        <v>46265</v>
      </c>
      <c r="E20" s="132">
        <v>700</v>
      </c>
      <c r="F20" s="133" t="s">
        <v>1629</v>
      </c>
      <c r="G20" s="132">
        <v>0</v>
      </c>
      <c r="H20" s="132">
        <v>0</v>
      </c>
      <c r="I20" s="132">
        <v>100</v>
      </c>
      <c r="J20" s="132">
        <v>200</v>
      </c>
      <c r="K20" s="132">
        <v>100</v>
      </c>
      <c r="L20" s="132">
        <v>200</v>
      </c>
      <c r="M20" s="132">
        <v>100</v>
      </c>
      <c r="N20" s="134">
        <v>0</v>
      </c>
      <c r="O20" s="135" t="s">
        <v>1494</v>
      </c>
      <c r="P20" s="136" t="s">
        <v>1494</v>
      </c>
      <c r="Q20" s="135" t="s">
        <v>1712</v>
      </c>
      <c r="R20" s="137" t="s">
        <v>1677</v>
      </c>
      <c r="S20" s="138" t="s">
        <v>1713</v>
      </c>
      <c r="T20" s="138" t="s">
        <v>1714</v>
      </c>
      <c r="U20" s="139">
        <v>700</v>
      </c>
      <c r="V20" s="138" t="s">
        <v>1715</v>
      </c>
      <c r="W20" s="138" t="s">
        <v>1715</v>
      </c>
      <c r="X20" s="138" t="s">
        <v>291</v>
      </c>
      <c r="Y20" s="140"/>
      <c r="Z20" s="141" t="s">
        <v>85</v>
      </c>
      <c r="AA20" s="142" t="s">
        <v>85</v>
      </c>
      <c r="AB20" s="142" t="s">
        <v>85</v>
      </c>
      <c r="AC20" s="141" t="s">
        <v>1716</v>
      </c>
      <c r="AD20" s="143">
        <v>1</v>
      </c>
      <c r="AE20" s="149">
        <v>0</v>
      </c>
      <c r="AF20" s="149">
        <v>700</v>
      </c>
      <c r="AG20" s="145"/>
      <c r="AH20" s="140"/>
      <c r="AI20" s="140"/>
      <c r="AJ20" s="146" t="s">
        <v>1639</v>
      </c>
      <c r="AK20" s="146" t="s">
        <v>1695</v>
      </c>
      <c r="AL20" s="146" t="s">
        <v>36</v>
      </c>
      <c r="AM20" s="146"/>
      <c r="AN20" s="146" t="s">
        <v>36</v>
      </c>
      <c r="AO20" s="146"/>
      <c r="AP20" s="146" t="s">
        <v>36</v>
      </c>
      <c r="AQ20" s="147"/>
      <c r="AR20" s="146" t="s">
        <v>36</v>
      </c>
      <c r="AS20" s="146"/>
      <c r="AT20" s="146" t="s">
        <v>36</v>
      </c>
      <c r="AU20" s="146"/>
      <c r="AV20" s="146" t="s">
        <v>1391</v>
      </c>
      <c r="AW20" s="146"/>
      <c r="AX20" s="146" t="s">
        <v>1639</v>
      </c>
      <c r="AY20" s="146" t="s">
        <v>1707</v>
      </c>
      <c r="AZ20" s="146" t="s">
        <v>1639</v>
      </c>
      <c r="BA20" s="146" t="s">
        <v>1717</v>
      </c>
      <c r="BB20" s="146" t="s">
        <v>1639</v>
      </c>
      <c r="BC20" s="146" t="s">
        <v>1718</v>
      </c>
      <c r="BD20" s="146" t="s">
        <v>1639</v>
      </c>
      <c r="BE20" s="146" t="s">
        <v>1719</v>
      </c>
      <c r="BF20" s="146" t="s">
        <v>1639</v>
      </c>
      <c r="BG20" s="146" t="s">
        <v>1720</v>
      </c>
      <c r="BH20" s="148"/>
    </row>
    <row r="21" spans="1:60" ht="15" customHeight="1" x14ac:dyDescent="0.25">
      <c r="A21" s="130">
        <v>16</v>
      </c>
      <c r="B21" s="130" t="s">
        <v>479</v>
      </c>
      <c r="C21" s="131">
        <v>44562</v>
      </c>
      <c r="D21" s="131">
        <v>46265</v>
      </c>
      <c r="E21" s="132">
        <v>300</v>
      </c>
      <c r="F21" s="133" t="s">
        <v>1629</v>
      </c>
      <c r="G21" s="132">
        <v>0</v>
      </c>
      <c r="H21" s="132">
        <v>0</v>
      </c>
      <c r="I21" s="132">
        <v>0</v>
      </c>
      <c r="J21" s="132">
        <v>60</v>
      </c>
      <c r="K21" s="132">
        <v>75</v>
      </c>
      <c r="L21" s="132">
        <v>105</v>
      </c>
      <c r="M21" s="132">
        <v>60</v>
      </c>
      <c r="N21" s="134">
        <v>0</v>
      </c>
      <c r="O21" s="135" t="s">
        <v>1494</v>
      </c>
      <c r="P21" s="136">
        <v>0</v>
      </c>
      <c r="Q21" s="135" t="s">
        <v>1494</v>
      </c>
      <c r="R21" s="137" t="s">
        <v>1677</v>
      </c>
      <c r="S21" s="138" t="s">
        <v>1721</v>
      </c>
      <c r="T21" s="138" t="s">
        <v>1722</v>
      </c>
      <c r="U21" s="139">
        <v>300</v>
      </c>
      <c r="V21" s="138" t="s">
        <v>1723</v>
      </c>
      <c r="W21" s="138" t="s">
        <v>1494</v>
      </c>
      <c r="X21" s="138" t="s">
        <v>291</v>
      </c>
      <c r="Y21" s="140"/>
      <c r="Z21" s="141" t="s">
        <v>85</v>
      </c>
      <c r="AA21" s="142" t="s">
        <v>85</v>
      </c>
      <c r="AB21" s="142" t="s">
        <v>85</v>
      </c>
      <c r="AC21" s="141" t="s">
        <v>1716</v>
      </c>
      <c r="AD21" s="143">
        <v>1</v>
      </c>
      <c r="AE21" s="149">
        <v>0</v>
      </c>
      <c r="AF21" s="149">
        <v>300</v>
      </c>
      <c r="AG21" s="145"/>
      <c r="AH21" s="140"/>
      <c r="AI21" s="140"/>
      <c r="AJ21" s="146" t="s">
        <v>1639</v>
      </c>
      <c r="AK21" s="146" t="s">
        <v>1695</v>
      </c>
      <c r="AL21" s="146" t="s">
        <v>36</v>
      </c>
      <c r="AM21" s="146"/>
      <c r="AN21" s="146" t="s">
        <v>36</v>
      </c>
      <c r="AO21" s="146"/>
      <c r="AP21" s="146" t="s">
        <v>36</v>
      </c>
      <c r="AQ21" s="147"/>
      <c r="AR21" s="146" t="s">
        <v>36</v>
      </c>
      <c r="AS21" s="146"/>
      <c r="AT21" s="146" t="s">
        <v>36</v>
      </c>
      <c r="AU21" s="146"/>
      <c r="AV21" s="146" t="s">
        <v>1391</v>
      </c>
      <c r="AW21" s="146"/>
      <c r="AX21" s="146" t="s">
        <v>1639</v>
      </c>
      <c r="AY21" s="146" t="s">
        <v>1707</v>
      </c>
      <c r="AZ21" s="146" t="s">
        <v>1639</v>
      </c>
      <c r="BA21" s="146" t="s">
        <v>1717</v>
      </c>
      <c r="BB21" s="146" t="s">
        <v>1639</v>
      </c>
      <c r="BC21" s="146" t="s">
        <v>1718</v>
      </c>
      <c r="BD21" s="146" t="s">
        <v>1639</v>
      </c>
      <c r="BE21" s="146" t="s">
        <v>1719</v>
      </c>
      <c r="BF21" s="146" t="s">
        <v>1639</v>
      </c>
      <c r="BG21" s="146" t="s">
        <v>1720</v>
      </c>
      <c r="BH21" s="148"/>
    </row>
    <row r="22" spans="1:60" ht="15" customHeight="1" x14ac:dyDescent="0.25">
      <c r="A22" s="130">
        <v>17</v>
      </c>
      <c r="B22" s="130" t="s">
        <v>488</v>
      </c>
      <c r="C22" s="131">
        <v>44562</v>
      </c>
      <c r="D22" s="131">
        <v>46265</v>
      </c>
      <c r="E22" s="132">
        <v>300</v>
      </c>
      <c r="F22" s="133" t="s">
        <v>1629</v>
      </c>
      <c r="G22" s="132">
        <v>0</v>
      </c>
      <c r="H22" s="132">
        <v>0</v>
      </c>
      <c r="I22" s="132">
        <v>90</v>
      </c>
      <c r="J22" s="132">
        <v>100</v>
      </c>
      <c r="K22" s="132">
        <v>80</v>
      </c>
      <c r="L22" s="132">
        <v>30</v>
      </c>
      <c r="M22" s="132">
        <v>0</v>
      </c>
      <c r="N22" s="134">
        <v>0</v>
      </c>
      <c r="O22" s="135" t="s">
        <v>1494</v>
      </c>
      <c r="P22" s="136">
        <v>0</v>
      </c>
      <c r="Q22" s="135" t="s">
        <v>1494</v>
      </c>
      <c r="R22" s="137" t="s">
        <v>1677</v>
      </c>
      <c r="S22" s="138" t="s">
        <v>1724</v>
      </c>
      <c r="T22" s="138" t="s">
        <v>1725</v>
      </c>
      <c r="U22" s="139">
        <v>300</v>
      </c>
      <c r="V22" s="138" t="s">
        <v>1726</v>
      </c>
      <c r="W22" s="138" t="s">
        <v>1494</v>
      </c>
      <c r="X22" s="138" t="s">
        <v>291</v>
      </c>
      <c r="Y22" s="140"/>
      <c r="Z22" s="141" t="s">
        <v>85</v>
      </c>
      <c r="AA22" s="142" t="s">
        <v>85</v>
      </c>
      <c r="AB22" s="142" t="s">
        <v>85</v>
      </c>
      <c r="AC22" s="141" t="s">
        <v>1716</v>
      </c>
      <c r="AD22" s="143">
        <v>1</v>
      </c>
      <c r="AE22" s="149">
        <v>0</v>
      </c>
      <c r="AF22" s="149">
        <v>300</v>
      </c>
      <c r="AG22" s="145"/>
      <c r="AH22" s="140"/>
      <c r="AI22" s="140"/>
      <c r="AJ22" s="146" t="s">
        <v>1639</v>
      </c>
      <c r="AK22" s="146" t="s">
        <v>1695</v>
      </c>
      <c r="AL22" s="146" t="s">
        <v>1639</v>
      </c>
      <c r="AM22" s="146" t="s">
        <v>1696</v>
      </c>
      <c r="AN22" s="146" t="s">
        <v>1639</v>
      </c>
      <c r="AO22" s="146" t="s">
        <v>1697</v>
      </c>
      <c r="AP22" s="146" t="s">
        <v>1639</v>
      </c>
      <c r="AQ22" s="147" t="s">
        <v>1698</v>
      </c>
      <c r="AR22" s="146" t="s">
        <v>1639</v>
      </c>
      <c r="AS22" s="146" t="s">
        <v>1699</v>
      </c>
      <c r="AT22" s="146" t="s">
        <v>1639</v>
      </c>
      <c r="AU22" s="146" t="s">
        <v>1700</v>
      </c>
      <c r="AV22" s="146" t="s">
        <v>1391</v>
      </c>
      <c r="AW22" s="146"/>
      <c r="AX22" s="146" t="s">
        <v>1391</v>
      </c>
      <c r="AY22" s="146"/>
      <c r="AZ22" s="146" t="s">
        <v>1391</v>
      </c>
      <c r="BA22" s="146"/>
      <c r="BB22" s="146" t="s">
        <v>1391</v>
      </c>
      <c r="BC22" s="146"/>
      <c r="BD22" s="146" t="s">
        <v>1391</v>
      </c>
      <c r="BE22" s="146"/>
      <c r="BF22" s="146" t="s">
        <v>1391</v>
      </c>
      <c r="BG22" s="146"/>
      <c r="BH22" s="148"/>
    </row>
    <row r="23" spans="1:60" ht="15" customHeight="1" x14ac:dyDescent="0.25">
      <c r="A23" s="130">
        <v>18</v>
      </c>
      <c r="B23" s="130" t="s">
        <v>499</v>
      </c>
      <c r="C23" s="131">
        <v>44197</v>
      </c>
      <c r="D23" s="131">
        <v>46022</v>
      </c>
      <c r="E23" s="132">
        <v>9</v>
      </c>
      <c r="F23" s="133" t="s">
        <v>1629</v>
      </c>
      <c r="G23" s="132">
        <v>0</v>
      </c>
      <c r="H23" s="132">
        <v>2</v>
      </c>
      <c r="I23" s="132">
        <v>2</v>
      </c>
      <c r="J23" s="132">
        <v>2</v>
      </c>
      <c r="K23" s="132">
        <v>2</v>
      </c>
      <c r="L23" s="132">
        <v>1</v>
      </c>
      <c r="M23" s="132">
        <v>0</v>
      </c>
      <c r="N23" s="134">
        <v>0</v>
      </c>
      <c r="O23" s="135"/>
      <c r="P23" s="136">
        <v>0</v>
      </c>
      <c r="Q23" s="135"/>
      <c r="R23" s="137" t="s">
        <v>1727</v>
      </c>
      <c r="S23" s="138" t="s">
        <v>1728</v>
      </c>
      <c r="T23" s="138" t="s">
        <v>291</v>
      </c>
      <c r="U23" s="139">
        <v>9</v>
      </c>
      <c r="V23" s="138" t="s">
        <v>1729</v>
      </c>
      <c r="W23" s="138" t="s">
        <v>1494</v>
      </c>
      <c r="X23" s="138" t="s">
        <v>291</v>
      </c>
      <c r="Y23" s="140"/>
      <c r="Z23" s="141" t="s">
        <v>85</v>
      </c>
      <c r="AA23" s="142" t="s">
        <v>85</v>
      </c>
      <c r="AB23" s="142" t="s">
        <v>85</v>
      </c>
      <c r="AC23" s="141" t="s">
        <v>1730</v>
      </c>
      <c r="AD23" s="143">
        <v>1</v>
      </c>
      <c r="AE23" s="149">
        <v>0</v>
      </c>
      <c r="AF23" s="149">
        <v>9</v>
      </c>
      <c r="AG23" s="145"/>
      <c r="AH23" s="140"/>
      <c r="AI23" s="140"/>
      <c r="AJ23" s="146" t="s">
        <v>1639</v>
      </c>
      <c r="AK23" s="146" t="s">
        <v>1731</v>
      </c>
      <c r="AL23" s="146" t="s">
        <v>1639</v>
      </c>
      <c r="AM23" s="146" t="s">
        <v>1732</v>
      </c>
      <c r="AN23" s="146" t="s">
        <v>1639</v>
      </c>
      <c r="AO23" s="146" t="s">
        <v>1732</v>
      </c>
      <c r="AP23" s="146" t="s">
        <v>1639</v>
      </c>
      <c r="AQ23" s="147" t="s">
        <v>1732</v>
      </c>
      <c r="AR23" s="146" t="s">
        <v>1639</v>
      </c>
      <c r="AS23" s="146" t="s">
        <v>1732</v>
      </c>
      <c r="AT23" s="146" t="s">
        <v>1639</v>
      </c>
      <c r="AU23" s="146" t="s">
        <v>1732</v>
      </c>
      <c r="AV23" s="146" t="s">
        <v>1391</v>
      </c>
      <c r="AW23" s="146"/>
      <c r="AX23" s="146" t="s">
        <v>1391</v>
      </c>
      <c r="AY23" s="146"/>
      <c r="AZ23" s="146" t="s">
        <v>1391</v>
      </c>
      <c r="BA23" s="146"/>
      <c r="BB23" s="146" t="s">
        <v>1391</v>
      </c>
      <c r="BC23" s="146"/>
      <c r="BD23" s="146" t="s">
        <v>1391</v>
      </c>
      <c r="BE23" s="146"/>
      <c r="BF23" s="146" t="s">
        <v>1391</v>
      </c>
      <c r="BG23" s="146"/>
      <c r="BH23" s="148"/>
    </row>
    <row r="24" spans="1:60" ht="15" customHeight="1" x14ac:dyDescent="0.25">
      <c r="A24" s="130">
        <v>19</v>
      </c>
      <c r="B24" s="130" t="s">
        <v>517</v>
      </c>
      <c r="C24" s="131">
        <v>44562</v>
      </c>
      <c r="D24" s="131">
        <v>45657</v>
      </c>
      <c r="E24" s="132">
        <v>239</v>
      </c>
      <c r="F24" s="133" t="s">
        <v>1629</v>
      </c>
      <c r="G24" s="132">
        <v>0</v>
      </c>
      <c r="H24" s="132">
        <v>0</v>
      </c>
      <c r="I24" s="132">
        <v>79</v>
      </c>
      <c r="J24" s="132">
        <v>80</v>
      </c>
      <c r="K24" s="132">
        <v>80</v>
      </c>
      <c r="L24" s="132">
        <v>0</v>
      </c>
      <c r="M24" s="132">
        <v>0</v>
      </c>
      <c r="N24" s="134">
        <v>239</v>
      </c>
      <c r="O24" s="135" t="s">
        <v>1733</v>
      </c>
      <c r="P24" s="136">
        <v>0</v>
      </c>
      <c r="Q24" s="135" t="s">
        <v>1734</v>
      </c>
      <c r="R24" s="137" t="s">
        <v>1727</v>
      </c>
      <c r="S24" s="138" t="s">
        <v>1735</v>
      </c>
      <c r="T24" s="138" t="s">
        <v>526</v>
      </c>
      <c r="U24" s="139">
        <v>239</v>
      </c>
      <c r="V24" s="138" t="s">
        <v>1736</v>
      </c>
      <c r="W24" s="138" t="s">
        <v>1737</v>
      </c>
      <c r="X24" s="138" t="s">
        <v>291</v>
      </c>
      <c r="Y24" s="140"/>
      <c r="Z24" s="141" t="s">
        <v>85</v>
      </c>
      <c r="AA24" s="142" t="s">
        <v>85</v>
      </c>
      <c r="AB24" s="142" t="s">
        <v>85</v>
      </c>
      <c r="AC24" s="141" t="s">
        <v>1738</v>
      </c>
      <c r="AD24" s="143">
        <v>1</v>
      </c>
      <c r="AE24" s="149">
        <v>0</v>
      </c>
      <c r="AF24" s="149">
        <v>239</v>
      </c>
      <c r="AG24" s="145"/>
      <c r="AH24" s="140"/>
      <c r="AI24" s="140"/>
      <c r="AJ24" s="146" t="s">
        <v>1639</v>
      </c>
      <c r="AK24" s="146" t="s">
        <v>1706</v>
      </c>
      <c r="AL24" s="146" t="s">
        <v>1639</v>
      </c>
      <c r="AM24" s="146" t="s">
        <v>1739</v>
      </c>
      <c r="AN24" s="146" t="s">
        <v>1639</v>
      </c>
      <c r="AO24" s="146" t="s">
        <v>1739</v>
      </c>
      <c r="AP24" s="146" t="s">
        <v>1639</v>
      </c>
      <c r="AQ24" s="147" t="s">
        <v>1739</v>
      </c>
      <c r="AR24" s="146" t="s">
        <v>1639</v>
      </c>
      <c r="AS24" s="146" t="s">
        <v>1739</v>
      </c>
      <c r="AT24" s="146" t="s">
        <v>1639</v>
      </c>
      <c r="AU24" s="146" t="s">
        <v>1739</v>
      </c>
      <c r="AV24" s="146" t="s">
        <v>1391</v>
      </c>
      <c r="AW24" s="146"/>
      <c r="AX24" s="146" t="s">
        <v>1391</v>
      </c>
      <c r="AY24" s="146"/>
      <c r="AZ24" s="146" t="s">
        <v>1391</v>
      </c>
      <c r="BA24" s="146"/>
      <c r="BB24" s="146" t="s">
        <v>1391</v>
      </c>
      <c r="BC24" s="146"/>
      <c r="BD24" s="146" t="s">
        <v>1391</v>
      </c>
      <c r="BE24" s="146"/>
      <c r="BF24" s="146" t="s">
        <v>1391</v>
      </c>
      <c r="BG24" s="146"/>
      <c r="BH24" s="148"/>
    </row>
    <row r="25" spans="1:60" ht="15" customHeight="1" x14ac:dyDescent="0.25">
      <c r="A25" s="130">
        <v>20</v>
      </c>
      <c r="B25" s="130" t="s">
        <v>523</v>
      </c>
      <c r="C25" s="131">
        <v>44197</v>
      </c>
      <c r="D25" s="131">
        <v>45291</v>
      </c>
      <c r="E25" s="132">
        <v>43</v>
      </c>
      <c r="F25" s="133" t="s">
        <v>1629</v>
      </c>
      <c r="G25" s="132">
        <v>0</v>
      </c>
      <c r="H25" s="132">
        <v>6</v>
      </c>
      <c r="I25" s="132">
        <v>7</v>
      </c>
      <c r="J25" s="132">
        <v>7</v>
      </c>
      <c r="K25" s="132">
        <v>13</v>
      </c>
      <c r="L25" s="132">
        <v>10</v>
      </c>
      <c r="M25" s="132">
        <v>0</v>
      </c>
      <c r="N25" s="134">
        <v>39</v>
      </c>
      <c r="O25" s="135" t="s">
        <v>1740</v>
      </c>
      <c r="P25" s="136">
        <v>0</v>
      </c>
      <c r="Q25" s="135" t="s">
        <v>1741</v>
      </c>
      <c r="R25" s="137" t="s">
        <v>1742</v>
      </c>
      <c r="S25" s="138" t="s">
        <v>1743</v>
      </c>
      <c r="T25" s="138" t="s">
        <v>1744</v>
      </c>
      <c r="U25" s="139">
        <v>43</v>
      </c>
      <c r="V25" s="138" t="s">
        <v>1745</v>
      </c>
      <c r="W25" s="138" t="s">
        <v>1746</v>
      </c>
      <c r="X25" s="138" t="s">
        <v>291</v>
      </c>
      <c r="Y25" s="140"/>
      <c r="Z25" s="141" t="s">
        <v>85</v>
      </c>
      <c r="AA25" s="142" t="s">
        <v>85</v>
      </c>
      <c r="AB25" s="142" t="s">
        <v>85</v>
      </c>
      <c r="AC25" s="141" t="s">
        <v>1730</v>
      </c>
      <c r="AD25" s="143">
        <v>1</v>
      </c>
      <c r="AE25" s="149">
        <v>0</v>
      </c>
      <c r="AF25" s="149">
        <v>43</v>
      </c>
      <c r="AG25" s="145"/>
      <c r="AH25" s="140"/>
      <c r="AI25" s="140"/>
      <c r="AJ25" s="146" t="s">
        <v>1639</v>
      </c>
      <c r="AK25" s="146" t="s">
        <v>1706</v>
      </c>
      <c r="AL25" s="146" t="s">
        <v>1639</v>
      </c>
      <c r="AM25" s="146" t="s">
        <v>1739</v>
      </c>
      <c r="AN25" s="146" t="s">
        <v>1639</v>
      </c>
      <c r="AO25" s="146" t="s">
        <v>1739</v>
      </c>
      <c r="AP25" s="146" t="s">
        <v>1639</v>
      </c>
      <c r="AQ25" s="147" t="s">
        <v>1739</v>
      </c>
      <c r="AR25" s="146" t="s">
        <v>1639</v>
      </c>
      <c r="AS25" s="146" t="s">
        <v>1739</v>
      </c>
      <c r="AT25" s="146" t="s">
        <v>1639</v>
      </c>
      <c r="AU25" s="146" t="s">
        <v>1739</v>
      </c>
      <c r="AV25" s="146" t="s">
        <v>1391</v>
      </c>
      <c r="AW25" s="146"/>
      <c r="AX25" s="146" t="s">
        <v>1391</v>
      </c>
      <c r="AY25" s="146"/>
      <c r="AZ25" s="146" t="s">
        <v>1391</v>
      </c>
      <c r="BA25" s="146"/>
      <c r="BB25" s="146" t="s">
        <v>1391</v>
      </c>
      <c r="BC25" s="146"/>
      <c r="BD25" s="146" t="s">
        <v>1391</v>
      </c>
      <c r="BE25" s="146"/>
      <c r="BF25" s="146" t="s">
        <v>1391</v>
      </c>
      <c r="BG25" s="146"/>
      <c r="BH25" s="148"/>
    </row>
    <row r="26" spans="1:60" ht="15" customHeight="1" x14ac:dyDescent="0.25">
      <c r="A26" s="130">
        <v>21</v>
      </c>
      <c r="B26" s="130" t="s">
        <v>534</v>
      </c>
      <c r="C26" s="131">
        <v>44197</v>
      </c>
      <c r="D26" s="131">
        <v>45657</v>
      </c>
      <c r="E26" s="132">
        <v>170</v>
      </c>
      <c r="F26" s="133" t="s">
        <v>1629</v>
      </c>
      <c r="G26" s="132">
        <v>0</v>
      </c>
      <c r="H26" s="132">
        <v>20</v>
      </c>
      <c r="I26" s="132">
        <v>50</v>
      </c>
      <c r="J26" s="132">
        <v>50</v>
      </c>
      <c r="K26" s="132">
        <v>50</v>
      </c>
      <c r="L26" s="132">
        <v>0</v>
      </c>
      <c r="M26" s="132">
        <v>0</v>
      </c>
      <c r="N26" s="134">
        <v>0</v>
      </c>
      <c r="O26" s="135"/>
      <c r="P26" s="136">
        <v>0</v>
      </c>
      <c r="Q26" s="135" t="s">
        <v>1747</v>
      </c>
      <c r="R26" s="137" t="s">
        <v>1727</v>
      </c>
      <c r="S26" s="138" t="s">
        <v>1748</v>
      </c>
      <c r="T26" s="138" t="s">
        <v>1749</v>
      </c>
      <c r="U26" s="139">
        <v>170</v>
      </c>
      <c r="V26" s="138" t="s">
        <v>1750</v>
      </c>
      <c r="W26" s="138" t="s">
        <v>1494</v>
      </c>
      <c r="X26" s="138" t="s">
        <v>291</v>
      </c>
      <c r="Y26" s="140"/>
      <c r="Z26" s="141" t="s">
        <v>85</v>
      </c>
      <c r="AA26" s="142" t="s">
        <v>85</v>
      </c>
      <c r="AB26" s="142" t="s">
        <v>85</v>
      </c>
      <c r="AC26" s="141" t="s">
        <v>1730</v>
      </c>
      <c r="AD26" s="143">
        <v>1</v>
      </c>
      <c r="AE26" s="149">
        <v>0</v>
      </c>
      <c r="AF26" s="149">
        <v>170</v>
      </c>
      <c r="AG26" s="145"/>
      <c r="AH26" s="140"/>
      <c r="AI26" s="140"/>
      <c r="AJ26" s="146" t="s">
        <v>1639</v>
      </c>
      <c r="AK26" s="146" t="s">
        <v>1706</v>
      </c>
      <c r="AL26" s="146" t="s">
        <v>1639</v>
      </c>
      <c r="AM26" s="146" t="s">
        <v>1739</v>
      </c>
      <c r="AN26" s="146" t="s">
        <v>1639</v>
      </c>
      <c r="AO26" s="146" t="s">
        <v>1739</v>
      </c>
      <c r="AP26" s="146" t="s">
        <v>1639</v>
      </c>
      <c r="AQ26" s="147" t="s">
        <v>1739</v>
      </c>
      <c r="AR26" s="146" t="s">
        <v>1639</v>
      </c>
      <c r="AS26" s="146" t="s">
        <v>1739</v>
      </c>
      <c r="AT26" s="146" t="s">
        <v>1639</v>
      </c>
      <c r="AU26" s="146" t="s">
        <v>1739</v>
      </c>
      <c r="AV26" s="146" t="s">
        <v>1391</v>
      </c>
      <c r="AW26" s="146"/>
      <c r="AX26" s="146" t="s">
        <v>1391</v>
      </c>
      <c r="AY26" s="146"/>
      <c r="AZ26" s="146" t="s">
        <v>1391</v>
      </c>
      <c r="BA26" s="146"/>
      <c r="BB26" s="146" t="s">
        <v>1391</v>
      </c>
      <c r="BC26" s="146"/>
      <c r="BD26" s="146" t="s">
        <v>1391</v>
      </c>
      <c r="BE26" s="146"/>
      <c r="BF26" s="146" t="s">
        <v>1391</v>
      </c>
      <c r="BG26" s="146"/>
      <c r="BH26" s="148"/>
    </row>
    <row r="27" spans="1:60" ht="15" customHeight="1" x14ac:dyDescent="0.25">
      <c r="A27" s="130">
        <v>22</v>
      </c>
      <c r="B27" s="130" t="s">
        <v>538</v>
      </c>
      <c r="C27" s="131">
        <v>44562</v>
      </c>
      <c r="D27" s="131">
        <v>45657</v>
      </c>
      <c r="E27" s="132">
        <v>110</v>
      </c>
      <c r="F27" s="133" t="s">
        <v>1629</v>
      </c>
      <c r="G27" s="132">
        <v>0</v>
      </c>
      <c r="H27" s="132">
        <v>0</v>
      </c>
      <c r="I27" s="132">
        <v>30</v>
      </c>
      <c r="J27" s="132">
        <v>40</v>
      </c>
      <c r="K27" s="132">
        <v>40</v>
      </c>
      <c r="L27" s="132">
        <v>0</v>
      </c>
      <c r="M27" s="132">
        <v>0</v>
      </c>
      <c r="N27" s="134">
        <v>0</v>
      </c>
      <c r="O27" s="135"/>
      <c r="P27" s="136">
        <v>0</v>
      </c>
      <c r="Q27" s="135" t="s">
        <v>1751</v>
      </c>
      <c r="R27" s="137" t="s">
        <v>1752</v>
      </c>
      <c r="S27" s="138" t="s">
        <v>1753</v>
      </c>
      <c r="T27" s="138" t="s">
        <v>1754</v>
      </c>
      <c r="U27" s="139">
        <v>110</v>
      </c>
      <c r="V27" s="138" t="s">
        <v>1755</v>
      </c>
      <c r="W27" s="138" t="s">
        <v>1494</v>
      </c>
      <c r="X27" s="138" t="s">
        <v>291</v>
      </c>
      <c r="Y27" s="140"/>
      <c r="Z27" s="141" t="s">
        <v>85</v>
      </c>
      <c r="AA27" s="142" t="s">
        <v>85</v>
      </c>
      <c r="AB27" s="142" t="s">
        <v>85</v>
      </c>
      <c r="AC27" s="141" t="s">
        <v>1730</v>
      </c>
      <c r="AD27" s="143">
        <v>1</v>
      </c>
      <c r="AE27" s="149">
        <v>0</v>
      </c>
      <c r="AF27" s="149">
        <v>110</v>
      </c>
      <c r="AG27" s="145"/>
      <c r="AH27" s="140"/>
      <c r="AI27" s="140"/>
      <c r="AJ27" s="146" t="s">
        <v>1639</v>
      </c>
      <c r="AK27" s="146" t="s">
        <v>1706</v>
      </c>
      <c r="AL27" s="146" t="s">
        <v>1639</v>
      </c>
      <c r="AM27" s="146" t="s">
        <v>1739</v>
      </c>
      <c r="AN27" s="146" t="s">
        <v>1639</v>
      </c>
      <c r="AO27" s="146" t="s">
        <v>1739</v>
      </c>
      <c r="AP27" s="146" t="s">
        <v>1639</v>
      </c>
      <c r="AQ27" s="147" t="s">
        <v>1739</v>
      </c>
      <c r="AR27" s="146" t="s">
        <v>1639</v>
      </c>
      <c r="AS27" s="146" t="s">
        <v>1739</v>
      </c>
      <c r="AT27" s="146" t="s">
        <v>1639</v>
      </c>
      <c r="AU27" s="146" t="s">
        <v>1739</v>
      </c>
      <c r="AV27" s="146" t="s">
        <v>1391</v>
      </c>
      <c r="AW27" s="146"/>
      <c r="AX27" s="146" t="s">
        <v>1391</v>
      </c>
      <c r="AY27" s="146"/>
      <c r="AZ27" s="146" t="s">
        <v>1391</v>
      </c>
      <c r="BA27" s="146"/>
      <c r="BB27" s="146" t="s">
        <v>1391</v>
      </c>
      <c r="BC27" s="146"/>
      <c r="BD27" s="146" t="s">
        <v>1391</v>
      </c>
      <c r="BE27" s="146"/>
      <c r="BF27" s="146" t="s">
        <v>1391</v>
      </c>
      <c r="BG27" s="146"/>
      <c r="BH27" s="148"/>
    </row>
    <row r="28" spans="1:60" ht="15" customHeight="1" x14ac:dyDescent="0.25">
      <c r="A28" s="130">
        <v>23</v>
      </c>
      <c r="B28" s="130" t="s">
        <v>543</v>
      </c>
      <c r="C28" s="131">
        <v>44197</v>
      </c>
      <c r="D28" s="131">
        <v>45291</v>
      </c>
      <c r="E28" s="132">
        <v>225</v>
      </c>
      <c r="F28" s="133" t="s">
        <v>1629</v>
      </c>
      <c r="G28" s="132">
        <v>0</v>
      </c>
      <c r="H28" s="132">
        <v>25</v>
      </c>
      <c r="I28" s="132">
        <v>100</v>
      </c>
      <c r="J28" s="132">
        <v>100</v>
      </c>
      <c r="K28" s="132">
        <v>0</v>
      </c>
      <c r="L28" s="132">
        <v>0</v>
      </c>
      <c r="M28" s="132">
        <v>0</v>
      </c>
      <c r="N28" s="134">
        <v>225</v>
      </c>
      <c r="O28" s="135" t="s">
        <v>1756</v>
      </c>
      <c r="P28" s="136">
        <v>25</v>
      </c>
      <c r="Q28" s="135" t="s">
        <v>1757</v>
      </c>
      <c r="R28" s="137" t="s">
        <v>1758</v>
      </c>
      <c r="S28" s="138" t="s">
        <v>1759</v>
      </c>
      <c r="T28" s="138" t="s">
        <v>526</v>
      </c>
      <c r="U28" s="139">
        <v>225</v>
      </c>
      <c r="V28" s="138" t="s">
        <v>1760</v>
      </c>
      <c r="W28" s="138" t="s">
        <v>1494</v>
      </c>
      <c r="X28" s="138" t="s">
        <v>291</v>
      </c>
      <c r="Y28" s="140"/>
      <c r="Z28" s="141" t="s">
        <v>1761</v>
      </c>
      <c r="AA28" s="142">
        <v>0</v>
      </c>
      <c r="AB28" s="142">
        <v>0</v>
      </c>
      <c r="AC28" s="141" t="s">
        <v>1762</v>
      </c>
      <c r="AD28" s="143">
        <v>1</v>
      </c>
      <c r="AE28" s="149">
        <v>0</v>
      </c>
      <c r="AF28" s="149">
        <v>225</v>
      </c>
      <c r="AG28" s="145"/>
      <c r="AH28" s="140"/>
      <c r="AI28" s="140"/>
      <c r="AJ28" s="146" t="s">
        <v>1639</v>
      </c>
      <c r="AK28" s="146" t="s">
        <v>1706</v>
      </c>
      <c r="AL28" s="146" t="s">
        <v>1639</v>
      </c>
      <c r="AM28" s="146" t="s">
        <v>1739</v>
      </c>
      <c r="AN28" s="146" t="s">
        <v>1639</v>
      </c>
      <c r="AO28" s="146" t="s">
        <v>1739</v>
      </c>
      <c r="AP28" s="146" t="s">
        <v>1639</v>
      </c>
      <c r="AQ28" s="147" t="s">
        <v>1739</v>
      </c>
      <c r="AR28" s="146" t="s">
        <v>1639</v>
      </c>
      <c r="AS28" s="146" t="s">
        <v>1739</v>
      </c>
      <c r="AT28" s="146" t="s">
        <v>1639</v>
      </c>
      <c r="AU28" s="146" t="s">
        <v>1739</v>
      </c>
      <c r="AV28" s="146" t="s">
        <v>1391</v>
      </c>
      <c r="AW28" s="146"/>
      <c r="AX28" s="146" t="s">
        <v>1391</v>
      </c>
      <c r="AY28" s="146"/>
      <c r="AZ28" s="146" t="s">
        <v>1391</v>
      </c>
      <c r="BA28" s="146"/>
      <c r="BB28" s="146" t="s">
        <v>1391</v>
      </c>
      <c r="BC28" s="146"/>
      <c r="BD28" s="146" t="s">
        <v>1391</v>
      </c>
      <c r="BE28" s="146"/>
      <c r="BF28" s="146" t="s">
        <v>1391</v>
      </c>
      <c r="BG28" s="146"/>
      <c r="BH28" s="148"/>
    </row>
    <row r="29" spans="1:60" ht="15" customHeight="1" x14ac:dyDescent="0.25">
      <c r="A29" s="130">
        <v>24</v>
      </c>
      <c r="B29" s="130" t="s">
        <v>553</v>
      </c>
      <c r="C29" s="131">
        <v>44197</v>
      </c>
      <c r="D29" s="131">
        <v>46022</v>
      </c>
      <c r="E29" s="132">
        <v>1100</v>
      </c>
      <c r="F29" s="133" t="s">
        <v>1629</v>
      </c>
      <c r="G29" s="132">
        <v>0</v>
      </c>
      <c r="H29" s="132">
        <v>42.5</v>
      </c>
      <c r="I29" s="132">
        <v>47</v>
      </c>
      <c r="J29" s="132">
        <v>298.14999999999998</v>
      </c>
      <c r="K29" s="132">
        <v>298.14999999999998</v>
      </c>
      <c r="L29" s="132">
        <v>414.20000000000005</v>
      </c>
      <c r="M29" s="132">
        <v>0</v>
      </c>
      <c r="N29" s="134">
        <v>0</v>
      </c>
      <c r="O29" s="135" t="s">
        <v>1494</v>
      </c>
      <c r="P29" s="136">
        <v>0</v>
      </c>
      <c r="Q29" s="135"/>
      <c r="R29" s="137" t="s">
        <v>1633</v>
      </c>
      <c r="S29" s="138" t="s">
        <v>1763</v>
      </c>
      <c r="T29" s="138" t="s">
        <v>1764</v>
      </c>
      <c r="U29" s="139">
        <v>1100</v>
      </c>
      <c r="V29" s="138" t="s">
        <v>1765</v>
      </c>
      <c r="W29" s="138" t="s">
        <v>1494</v>
      </c>
      <c r="X29" s="138" t="s">
        <v>291</v>
      </c>
      <c r="Y29" s="140"/>
      <c r="Z29" s="141" t="s">
        <v>85</v>
      </c>
      <c r="AA29" s="142" t="s">
        <v>85</v>
      </c>
      <c r="AB29" s="142" t="s">
        <v>85</v>
      </c>
      <c r="AC29" s="141" t="s">
        <v>1766</v>
      </c>
      <c r="AD29" s="143">
        <v>1</v>
      </c>
      <c r="AE29" s="149">
        <v>0</v>
      </c>
      <c r="AF29" s="149">
        <v>1100</v>
      </c>
      <c r="AG29" s="145"/>
      <c r="AH29" s="140"/>
      <c r="AI29" s="140"/>
      <c r="AJ29" s="146" t="s">
        <v>1639</v>
      </c>
      <c r="AK29" s="146" t="s">
        <v>1706</v>
      </c>
      <c r="AL29" s="146" t="s">
        <v>36</v>
      </c>
      <c r="AM29" s="146"/>
      <c r="AN29" s="146" t="s">
        <v>36</v>
      </c>
      <c r="AO29" s="146"/>
      <c r="AP29" s="146" t="s">
        <v>36</v>
      </c>
      <c r="AQ29" s="147"/>
      <c r="AR29" s="146" t="s">
        <v>36</v>
      </c>
      <c r="AS29" s="146"/>
      <c r="AT29" s="146" t="s">
        <v>36</v>
      </c>
      <c r="AU29" s="146"/>
      <c r="AV29" s="146" t="s">
        <v>1391</v>
      </c>
      <c r="AW29" s="146"/>
      <c r="AX29" s="146" t="s">
        <v>1639</v>
      </c>
      <c r="AY29" s="146" t="s">
        <v>1707</v>
      </c>
      <c r="AZ29" s="146" t="s">
        <v>1639</v>
      </c>
      <c r="BA29" s="146" t="s">
        <v>1767</v>
      </c>
      <c r="BB29" s="146" t="s">
        <v>1639</v>
      </c>
      <c r="BC29" s="146" t="s">
        <v>1768</v>
      </c>
      <c r="BD29" s="146" t="s">
        <v>1639</v>
      </c>
      <c r="BE29" s="146" t="s">
        <v>1769</v>
      </c>
      <c r="BF29" s="146" t="s">
        <v>1639</v>
      </c>
      <c r="BG29" s="146" t="s">
        <v>1770</v>
      </c>
      <c r="BH29" s="148"/>
    </row>
    <row r="30" spans="1:60" ht="15" customHeight="1" x14ac:dyDescent="0.25">
      <c r="A30" s="130">
        <v>25</v>
      </c>
      <c r="B30" s="130" t="s">
        <v>1771</v>
      </c>
      <c r="C30" s="131">
        <v>44197</v>
      </c>
      <c r="D30" s="131">
        <v>46022</v>
      </c>
      <c r="E30" s="132">
        <v>9</v>
      </c>
      <c r="F30" s="133" t="s">
        <v>1629</v>
      </c>
      <c r="G30" s="132">
        <v>0</v>
      </c>
      <c r="H30" s="132">
        <v>2</v>
      </c>
      <c r="I30" s="132">
        <v>2</v>
      </c>
      <c r="J30" s="132">
        <v>2</v>
      </c>
      <c r="K30" s="132">
        <v>2</v>
      </c>
      <c r="L30" s="132">
        <v>1</v>
      </c>
      <c r="M30" s="132">
        <v>0</v>
      </c>
      <c r="N30" s="134">
        <v>0</v>
      </c>
      <c r="O30" s="135"/>
      <c r="P30" s="136">
        <v>0</v>
      </c>
      <c r="Q30" s="135" t="s">
        <v>1772</v>
      </c>
      <c r="R30" s="137" t="s">
        <v>1758</v>
      </c>
      <c r="S30" s="138" t="s">
        <v>1773</v>
      </c>
      <c r="T30" s="138" t="s">
        <v>291</v>
      </c>
      <c r="U30" s="139">
        <v>9</v>
      </c>
      <c r="V30" s="138" t="s">
        <v>1391</v>
      </c>
      <c r="W30" s="138" t="s">
        <v>1494</v>
      </c>
      <c r="X30" s="138" t="s">
        <v>291</v>
      </c>
      <c r="Y30" s="140"/>
      <c r="Z30" s="141" t="s">
        <v>1761</v>
      </c>
      <c r="AA30" s="142">
        <v>0</v>
      </c>
      <c r="AB30" s="142">
        <v>0</v>
      </c>
      <c r="AC30" s="141" t="s">
        <v>1762</v>
      </c>
      <c r="AD30" s="143">
        <v>1</v>
      </c>
      <c r="AE30" s="149">
        <v>0</v>
      </c>
      <c r="AF30" s="149">
        <v>9</v>
      </c>
      <c r="AG30" s="145"/>
      <c r="AH30" s="140"/>
      <c r="AI30" s="140"/>
      <c r="AJ30" s="146" t="s">
        <v>1639</v>
      </c>
      <c r="AK30" s="146" t="s">
        <v>1731</v>
      </c>
      <c r="AL30" s="146" t="s">
        <v>1639</v>
      </c>
      <c r="AM30" s="146" t="s">
        <v>1732</v>
      </c>
      <c r="AN30" s="146" t="s">
        <v>1639</v>
      </c>
      <c r="AO30" s="146" t="s">
        <v>1732</v>
      </c>
      <c r="AP30" s="146" t="s">
        <v>1639</v>
      </c>
      <c r="AQ30" s="147" t="s">
        <v>1732</v>
      </c>
      <c r="AR30" s="146" t="s">
        <v>1639</v>
      </c>
      <c r="AS30" s="146" t="s">
        <v>1732</v>
      </c>
      <c r="AT30" s="146" t="s">
        <v>1639</v>
      </c>
      <c r="AU30" s="146" t="s">
        <v>1732</v>
      </c>
      <c r="AV30" s="146" t="s">
        <v>1391</v>
      </c>
      <c r="AW30" s="146"/>
      <c r="AX30" s="146" t="s">
        <v>1391</v>
      </c>
      <c r="AY30" s="146"/>
      <c r="AZ30" s="146" t="s">
        <v>1391</v>
      </c>
      <c r="BA30" s="146"/>
      <c r="BB30" s="146" t="s">
        <v>1391</v>
      </c>
      <c r="BC30" s="146"/>
      <c r="BD30" s="146" t="s">
        <v>1391</v>
      </c>
      <c r="BE30" s="146"/>
      <c r="BF30" s="146" t="s">
        <v>1391</v>
      </c>
      <c r="BG30" s="146"/>
      <c r="BH30" s="148"/>
    </row>
    <row r="31" spans="1:60" ht="15" customHeight="1" x14ac:dyDescent="0.25">
      <c r="A31" s="130">
        <v>26</v>
      </c>
      <c r="B31" s="130" t="s">
        <v>565</v>
      </c>
      <c r="C31" s="131">
        <v>44197</v>
      </c>
      <c r="D31" s="131">
        <v>45291</v>
      </c>
      <c r="E31" s="132">
        <v>600</v>
      </c>
      <c r="F31" s="133" t="s">
        <v>1629</v>
      </c>
      <c r="G31" s="132">
        <v>0</v>
      </c>
      <c r="H31" s="132">
        <v>200</v>
      </c>
      <c r="I31" s="132">
        <v>200</v>
      </c>
      <c r="J31" s="132">
        <v>200</v>
      </c>
      <c r="K31" s="132">
        <v>0</v>
      </c>
      <c r="L31" s="132">
        <v>0</v>
      </c>
      <c r="M31" s="132">
        <v>0</v>
      </c>
      <c r="N31" s="134">
        <v>0</v>
      </c>
      <c r="O31" s="135"/>
      <c r="P31" s="136">
        <v>200</v>
      </c>
      <c r="Q31" s="135" t="s">
        <v>1774</v>
      </c>
      <c r="R31" s="137" t="s">
        <v>1758</v>
      </c>
      <c r="S31" s="138" t="s">
        <v>1775</v>
      </c>
      <c r="T31" s="138" t="s">
        <v>291</v>
      </c>
      <c r="U31" s="139">
        <v>600</v>
      </c>
      <c r="V31" s="138" t="s">
        <v>1776</v>
      </c>
      <c r="W31" s="138" t="s">
        <v>1494</v>
      </c>
      <c r="X31" s="138" t="s">
        <v>291</v>
      </c>
      <c r="Y31" s="140"/>
      <c r="Z31" s="141" t="s">
        <v>1761</v>
      </c>
      <c r="AA31" s="142">
        <v>0</v>
      </c>
      <c r="AB31" s="142">
        <v>0</v>
      </c>
      <c r="AC31" s="141" t="s">
        <v>1762</v>
      </c>
      <c r="AD31" s="143">
        <v>1</v>
      </c>
      <c r="AE31" s="149">
        <v>0</v>
      </c>
      <c r="AF31" s="149">
        <v>600</v>
      </c>
      <c r="AG31" s="145"/>
      <c r="AH31" s="140"/>
      <c r="AI31" s="140"/>
      <c r="AJ31" s="146" t="s">
        <v>1639</v>
      </c>
      <c r="AK31" s="146" t="s">
        <v>1706</v>
      </c>
      <c r="AL31" s="146" t="s">
        <v>1639</v>
      </c>
      <c r="AM31" s="146" t="s">
        <v>1739</v>
      </c>
      <c r="AN31" s="146" t="s">
        <v>1639</v>
      </c>
      <c r="AO31" s="146" t="s">
        <v>1739</v>
      </c>
      <c r="AP31" s="146" t="s">
        <v>1639</v>
      </c>
      <c r="AQ31" s="147" t="s">
        <v>1739</v>
      </c>
      <c r="AR31" s="146" t="s">
        <v>1639</v>
      </c>
      <c r="AS31" s="146" t="s">
        <v>1739</v>
      </c>
      <c r="AT31" s="146" t="s">
        <v>1639</v>
      </c>
      <c r="AU31" s="146" t="s">
        <v>1739</v>
      </c>
      <c r="AV31" s="146" t="s">
        <v>1391</v>
      </c>
      <c r="AW31" s="146"/>
      <c r="AX31" s="146" t="s">
        <v>1391</v>
      </c>
      <c r="AY31" s="146"/>
      <c r="AZ31" s="146" t="s">
        <v>1391</v>
      </c>
      <c r="BA31" s="146"/>
      <c r="BB31" s="146" t="s">
        <v>1391</v>
      </c>
      <c r="BC31" s="146"/>
      <c r="BD31" s="146" t="s">
        <v>1391</v>
      </c>
      <c r="BE31" s="146"/>
      <c r="BF31" s="146" t="s">
        <v>1391</v>
      </c>
      <c r="BG31" s="146"/>
      <c r="BH31" s="148"/>
    </row>
    <row r="32" spans="1:60" ht="15" customHeight="1" x14ac:dyDescent="0.25">
      <c r="A32" s="130">
        <v>27</v>
      </c>
      <c r="B32" s="130" t="s">
        <v>570</v>
      </c>
      <c r="C32" s="131">
        <v>44197</v>
      </c>
      <c r="D32" s="131">
        <v>45291</v>
      </c>
      <c r="E32" s="132">
        <v>150</v>
      </c>
      <c r="F32" s="133" t="s">
        <v>1629</v>
      </c>
      <c r="G32" s="132">
        <v>0</v>
      </c>
      <c r="H32" s="132">
        <v>50</v>
      </c>
      <c r="I32" s="132">
        <v>50</v>
      </c>
      <c r="J32" s="132">
        <v>50</v>
      </c>
      <c r="K32" s="132">
        <v>0</v>
      </c>
      <c r="L32" s="132">
        <v>0</v>
      </c>
      <c r="M32" s="132">
        <v>0</v>
      </c>
      <c r="N32" s="134">
        <v>0</v>
      </c>
      <c r="O32" s="135"/>
      <c r="P32" s="136">
        <v>0</v>
      </c>
      <c r="Q32" s="135"/>
      <c r="R32" s="137" t="s">
        <v>1758</v>
      </c>
      <c r="S32" s="138" t="s">
        <v>1777</v>
      </c>
      <c r="T32" s="138" t="s">
        <v>509</v>
      </c>
      <c r="U32" s="139">
        <v>150</v>
      </c>
      <c r="V32" s="138" t="s">
        <v>1778</v>
      </c>
      <c r="W32" s="138" t="s">
        <v>1494</v>
      </c>
      <c r="X32" s="138" t="s">
        <v>291</v>
      </c>
      <c r="Y32" s="140"/>
      <c r="Z32" s="141" t="s">
        <v>1779</v>
      </c>
      <c r="AA32" s="142">
        <v>0</v>
      </c>
      <c r="AB32" s="142">
        <v>0</v>
      </c>
      <c r="AC32" s="141" t="s">
        <v>1780</v>
      </c>
      <c r="AD32" s="143">
        <v>0.4</v>
      </c>
      <c r="AE32" s="149">
        <v>0</v>
      </c>
      <c r="AF32" s="149">
        <v>60</v>
      </c>
      <c r="AG32" s="145"/>
      <c r="AH32" s="140"/>
      <c r="AI32" s="140"/>
      <c r="AJ32" s="146" t="s">
        <v>1639</v>
      </c>
      <c r="AK32" s="146" t="s">
        <v>1706</v>
      </c>
      <c r="AL32" s="146" t="s">
        <v>1639</v>
      </c>
      <c r="AM32" s="146" t="s">
        <v>1739</v>
      </c>
      <c r="AN32" s="146" t="s">
        <v>1639</v>
      </c>
      <c r="AO32" s="146" t="s">
        <v>1739</v>
      </c>
      <c r="AP32" s="146" t="s">
        <v>1639</v>
      </c>
      <c r="AQ32" s="147" t="s">
        <v>1739</v>
      </c>
      <c r="AR32" s="146" t="s">
        <v>1639</v>
      </c>
      <c r="AS32" s="146" t="s">
        <v>1739</v>
      </c>
      <c r="AT32" s="146" t="s">
        <v>1639</v>
      </c>
      <c r="AU32" s="146" t="s">
        <v>1739</v>
      </c>
      <c r="AV32" s="146" t="s">
        <v>1391</v>
      </c>
      <c r="AW32" s="146"/>
      <c r="AX32" s="146" t="s">
        <v>1391</v>
      </c>
      <c r="AY32" s="146"/>
      <c r="AZ32" s="146" t="s">
        <v>1391</v>
      </c>
      <c r="BA32" s="146"/>
      <c r="BB32" s="146" t="s">
        <v>1391</v>
      </c>
      <c r="BC32" s="146"/>
      <c r="BD32" s="146" t="s">
        <v>1391</v>
      </c>
      <c r="BE32" s="146"/>
      <c r="BF32" s="146" t="s">
        <v>1391</v>
      </c>
      <c r="BG32" s="146"/>
      <c r="BH32" s="148"/>
    </row>
    <row r="33" spans="1:60" ht="15" customHeight="1" x14ac:dyDescent="0.25">
      <c r="A33" s="130">
        <v>28</v>
      </c>
      <c r="B33" s="130" t="s">
        <v>574</v>
      </c>
      <c r="C33" s="131">
        <v>44197</v>
      </c>
      <c r="D33" s="131">
        <v>45291</v>
      </c>
      <c r="E33" s="132">
        <v>1400</v>
      </c>
      <c r="F33" s="133" t="s">
        <v>1629</v>
      </c>
      <c r="G33" s="132">
        <v>0</v>
      </c>
      <c r="H33" s="132">
        <v>400</v>
      </c>
      <c r="I33" s="132">
        <v>500</v>
      </c>
      <c r="J33" s="132">
        <v>500</v>
      </c>
      <c r="K33" s="132">
        <v>0</v>
      </c>
      <c r="L33" s="132">
        <v>0</v>
      </c>
      <c r="M33" s="132">
        <v>0</v>
      </c>
      <c r="N33" s="134">
        <v>1400</v>
      </c>
      <c r="O33" s="135" t="s">
        <v>1781</v>
      </c>
      <c r="P33" s="136">
        <v>0</v>
      </c>
      <c r="Q33" s="135"/>
      <c r="R33" s="137" t="s">
        <v>1758</v>
      </c>
      <c r="S33" s="138" t="s">
        <v>1782</v>
      </c>
      <c r="T33" s="138" t="s">
        <v>1783</v>
      </c>
      <c r="U33" s="139">
        <v>1400</v>
      </c>
      <c r="V33" s="138" t="s">
        <v>1784</v>
      </c>
      <c r="W33" s="138" t="s">
        <v>1785</v>
      </c>
      <c r="X33" s="138" t="s">
        <v>291</v>
      </c>
      <c r="Y33" s="140"/>
      <c r="Z33" s="141" t="s">
        <v>1761</v>
      </c>
      <c r="AA33" s="142">
        <v>0</v>
      </c>
      <c r="AB33" s="142">
        <v>0</v>
      </c>
      <c r="AC33" s="141" t="s">
        <v>1762</v>
      </c>
      <c r="AD33" s="143">
        <v>1</v>
      </c>
      <c r="AE33" s="149">
        <v>0</v>
      </c>
      <c r="AF33" s="149">
        <v>1400</v>
      </c>
      <c r="AG33" s="145"/>
      <c r="AH33" s="140"/>
      <c r="AI33" s="140"/>
      <c r="AJ33" s="146" t="s">
        <v>1639</v>
      </c>
      <c r="AK33" s="146" t="s">
        <v>1706</v>
      </c>
      <c r="AL33" s="146" t="s">
        <v>1639</v>
      </c>
      <c r="AM33" s="146" t="s">
        <v>1739</v>
      </c>
      <c r="AN33" s="146" t="s">
        <v>1639</v>
      </c>
      <c r="AO33" s="146" t="s">
        <v>1739</v>
      </c>
      <c r="AP33" s="146" t="s">
        <v>1639</v>
      </c>
      <c r="AQ33" s="147" t="s">
        <v>1739</v>
      </c>
      <c r="AR33" s="146" t="s">
        <v>1639</v>
      </c>
      <c r="AS33" s="146" t="s">
        <v>1739</v>
      </c>
      <c r="AT33" s="146" t="s">
        <v>1639</v>
      </c>
      <c r="AU33" s="146" t="s">
        <v>1739</v>
      </c>
      <c r="AV33" s="146" t="s">
        <v>1391</v>
      </c>
      <c r="AW33" s="146"/>
      <c r="AX33" s="146" t="s">
        <v>1391</v>
      </c>
      <c r="AY33" s="146"/>
      <c r="AZ33" s="146" t="s">
        <v>1391</v>
      </c>
      <c r="BA33" s="146"/>
      <c r="BB33" s="146" t="s">
        <v>1391</v>
      </c>
      <c r="BC33" s="146"/>
      <c r="BD33" s="146" t="s">
        <v>1391</v>
      </c>
      <c r="BE33" s="146"/>
      <c r="BF33" s="146" t="s">
        <v>1391</v>
      </c>
      <c r="BG33" s="146"/>
      <c r="BH33" s="148"/>
    </row>
    <row r="34" spans="1:60" ht="15" customHeight="1" x14ac:dyDescent="0.25">
      <c r="A34" s="130">
        <v>29</v>
      </c>
      <c r="B34" s="130" t="s">
        <v>582</v>
      </c>
      <c r="C34" s="131">
        <v>44197</v>
      </c>
      <c r="D34" s="131">
        <v>45291</v>
      </c>
      <c r="E34" s="132">
        <v>215</v>
      </c>
      <c r="F34" s="133" t="s">
        <v>1629</v>
      </c>
      <c r="G34" s="132">
        <v>0</v>
      </c>
      <c r="H34" s="132">
        <v>50</v>
      </c>
      <c r="I34" s="132">
        <v>100</v>
      </c>
      <c r="J34" s="132">
        <v>65</v>
      </c>
      <c r="K34" s="132">
        <v>0</v>
      </c>
      <c r="L34" s="132">
        <v>0</v>
      </c>
      <c r="M34" s="132">
        <v>0</v>
      </c>
      <c r="N34" s="134">
        <v>0</v>
      </c>
      <c r="O34" s="135"/>
      <c r="P34" s="136">
        <v>0</v>
      </c>
      <c r="Q34" s="135"/>
      <c r="R34" s="137" t="s">
        <v>1758</v>
      </c>
      <c r="S34" s="138" t="s">
        <v>1786</v>
      </c>
      <c r="T34" s="138" t="s">
        <v>509</v>
      </c>
      <c r="U34" s="139">
        <v>215</v>
      </c>
      <c r="V34" s="138" t="s">
        <v>1787</v>
      </c>
      <c r="W34" s="138" t="s">
        <v>1494</v>
      </c>
      <c r="X34" s="138" t="s">
        <v>291</v>
      </c>
      <c r="Y34" s="140"/>
      <c r="Z34" s="141" t="s">
        <v>1788</v>
      </c>
      <c r="AA34" s="142">
        <v>0</v>
      </c>
      <c r="AB34" s="142">
        <v>0</v>
      </c>
      <c r="AC34" s="141" t="s">
        <v>1789</v>
      </c>
      <c r="AD34" s="143">
        <v>0.4</v>
      </c>
      <c r="AE34" s="149">
        <v>0</v>
      </c>
      <c r="AF34" s="149">
        <v>86</v>
      </c>
      <c r="AG34" s="145"/>
      <c r="AH34" s="140"/>
      <c r="AI34" s="140"/>
      <c r="AJ34" s="146" t="s">
        <v>1639</v>
      </c>
      <c r="AK34" s="146" t="s">
        <v>1706</v>
      </c>
      <c r="AL34" s="146" t="s">
        <v>1639</v>
      </c>
      <c r="AM34" s="146" t="s">
        <v>1739</v>
      </c>
      <c r="AN34" s="146" t="s">
        <v>1639</v>
      </c>
      <c r="AO34" s="146" t="s">
        <v>1739</v>
      </c>
      <c r="AP34" s="146" t="s">
        <v>1639</v>
      </c>
      <c r="AQ34" s="147" t="s">
        <v>1739</v>
      </c>
      <c r="AR34" s="146" t="s">
        <v>1639</v>
      </c>
      <c r="AS34" s="146" t="s">
        <v>1739</v>
      </c>
      <c r="AT34" s="146" t="s">
        <v>1639</v>
      </c>
      <c r="AU34" s="146" t="s">
        <v>1739</v>
      </c>
      <c r="AV34" s="146" t="s">
        <v>1391</v>
      </c>
      <c r="AW34" s="146"/>
      <c r="AX34" s="146" t="s">
        <v>1391</v>
      </c>
      <c r="AY34" s="146"/>
      <c r="AZ34" s="146" t="s">
        <v>1391</v>
      </c>
      <c r="BA34" s="146"/>
      <c r="BB34" s="146" t="s">
        <v>1391</v>
      </c>
      <c r="BC34" s="146"/>
      <c r="BD34" s="146" t="s">
        <v>1391</v>
      </c>
      <c r="BE34" s="146"/>
      <c r="BF34" s="146" t="s">
        <v>1391</v>
      </c>
      <c r="BG34" s="146"/>
      <c r="BH34" s="148"/>
    </row>
    <row r="35" spans="1:60" ht="15" customHeight="1" x14ac:dyDescent="0.25">
      <c r="A35" s="130">
        <v>30</v>
      </c>
      <c r="B35" s="130" t="s">
        <v>588</v>
      </c>
      <c r="C35" s="131">
        <v>44197</v>
      </c>
      <c r="D35" s="131">
        <v>45291</v>
      </c>
      <c r="E35" s="132">
        <v>150</v>
      </c>
      <c r="F35" s="133" t="s">
        <v>1629</v>
      </c>
      <c r="G35" s="132">
        <v>0</v>
      </c>
      <c r="H35" s="132">
        <v>50</v>
      </c>
      <c r="I35" s="132">
        <v>50</v>
      </c>
      <c r="J35" s="132">
        <v>50</v>
      </c>
      <c r="K35" s="132">
        <v>0</v>
      </c>
      <c r="L35" s="132">
        <v>0</v>
      </c>
      <c r="M35" s="132">
        <v>0</v>
      </c>
      <c r="N35" s="134">
        <v>0</v>
      </c>
      <c r="O35" s="135"/>
      <c r="P35" s="136">
        <v>0</v>
      </c>
      <c r="Q35" s="135"/>
      <c r="R35" s="137" t="s">
        <v>1758</v>
      </c>
      <c r="S35" s="138" t="s">
        <v>1790</v>
      </c>
      <c r="T35" s="138" t="s">
        <v>1791</v>
      </c>
      <c r="U35" s="139">
        <v>150</v>
      </c>
      <c r="V35" s="138" t="s">
        <v>1792</v>
      </c>
      <c r="W35" s="138" t="s">
        <v>1494</v>
      </c>
      <c r="X35" s="138" t="s">
        <v>291</v>
      </c>
      <c r="Y35" s="140"/>
      <c r="Z35" s="141" t="s">
        <v>1761</v>
      </c>
      <c r="AA35" s="142">
        <v>0</v>
      </c>
      <c r="AB35" s="142">
        <v>0</v>
      </c>
      <c r="AC35" s="141" t="s">
        <v>1762</v>
      </c>
      <c r="AD35" s="143">
        <v>1</v>
      </c>
      <c r="AE35" s="149">
        <v>0</v>
      </c>
      <c r="AF35" s="149">
        <v>150</v>
      </c>
      <c r="AG35" s="145"/>
      <c r="AH35" s="140"/>
      <c r="AI35" s="140"/>
      <c r="AJ35" s="146" t="s">
        <v>1639</v>
      </c>
      <c r="AK35" s="146" t="s">
        <v>1706</v>
      </c>
      <c r="AL35" s="146" t="s">
        <v>1639</v>
      </c>
      <c r="AM35" s="146" t="s">
        <v>1739</v>
      </c>
      <c r="AN35" s="146" t="s">
        <v>1639</v>
      </c>
      <c r="AO35" s="146" t="s">
        <v>1739</v>
      </c>
      <c r="AP35" s="146" t="s">
        <v>1639</v>
      </c>
      <c r="AQ35" s="147" t="s">
        <v>1739</v>
      </c>
      <c r="AR35" s="146" t="s">
        <v>1639</v>
      </c>
      <c r="AS35" s="146" t="s">
        <v>1739</v>
      </c>
      <c r="AT35" s="146" t="s">
        <v>1639</v>
      </c>
      <c r="AU35" s="146" t="s">
        <v>1739</v>
      </c>
      <c r="AV35" s="146" t="s">
        <v>1391</v>
      </c>
      <c r="AW35" s="146"/>
      <c r="AX35" s="146" t="s">
        <v>1391</v>
      </c>
      <c r="AY35" s="146"/>
      <c r="AZ35" s="146" t="s">
        <v>1391</v>
      </c>
      <c r="BA35" s="146"/>
      <c r="BB35" s="146" t="s">
        <v>1391</v>
      </c>
      <c r="BC35" s="146"/>
      <c r="BD35" s="146" t="s">
        <v>1391</v>
      </c>
      <c r="BE35" s="146"/>
      <c r="BF35" s="146" t="s">
        <v>1391</v>
      </c>
      <c r="BG35" s="146"/>
      <c r="BH35" s="148"/>
    </row>
    <row r="36" spans="1:60" ht="15" customHeight="1" x14ac:dyDescent="0.25">
      <c r="A36" s="130">
        <v>31</v>
      </c>
      <c r="B36" s="130" t="s">
        <v>505</v>
      </c>
      <c r="C36" s="131">
        <v>44197</v>
      </c>
      <c r="D36" s="131">
        <v>45291</v>
      </c>
      <c r="E36" s="132">
        <v>110</v>
      </c>
      <c r="F36" s="133" t="s">
        <v>1629</v>
      </c>
      <c r="G36" s="132">
        <v>0</v>
      </c>
      <c r="H36" s="132">
        <v>30</v>
      </c>
      <c r="I36" s="132">
        <v>40</v>
      </c>
      <c r="J36" s="132">
        <v>40</v>
      </c>
      <c r="K36" s="132">
        <v>0</v>
      </c>
      <c r="L36" s="132">
        <v>0</v>
      </c>
      <c r="M36" s="132">
        <v>0</v>
      </c>
      <c r="N36" s="134">
        <v>0</v>
      </c>
      <c r="O36" s="135"/>
      <c r="P36" s="136">
        <v>0</v>
      </c>
      <c r="Q36" s="135" t="s">
        <v>1793</v>
      </c>
      <c r="R36" s="137" t="s">
        <v>1727</v>
      </c>
      <c r="S36" s="138" t="s">
        <v>1794</v>
      </c>
      <c r="T36" s="138" t="s">
        <v>509</v>
      </c>
      <c r="U36" s="139">
        <v>110</v>
      </c>
      <c r="V36" s="138" t="s">
        <v>1795</v>
      </c>
      <c r="W36" s="138" t="s">
        <v>1494</v>
      </c>
      <c r="X36" s="138" t="s">
        <v>291</v>
      </c>
      <c r="Y36" s="140"/>
      <c r="Z36" s="141" t="s">
        <v>85</v>
      </c>
      <c r="AA36" s="142" t="s">
        <v>85</v>
      </c>
      <c r="AB36" s="142" t="s">
        <v>85</v>
      </c>
      <c r="AC36" s="141" t="s">
        <v>1738</v>
      </c>
      <c r="AD36" s="143">
        <v>1</v>
      </c>
      <c r="AE36" s="149">
        <v>0</v>
      </c>
      <c r="AF36" s="149">
        <v>110</v>
      </c>
      <c r="AG36" s="145"/>
      <c r="AH36" s="140"/>
      <c r="AI36" s="140"/>
      <c r="AJ36" s="146" t="s">
        <v>1639</v>
      </c>
      <c r="AK36" s="146" t="s">
        <v>1706</v>
      </c>
      <c r="AL36" s="146" t="s">
        <v>1639</v>
      </c>
      <c r="AM36" s="146" t="s">
        <v>1739</v>
      </c>
      <c r="AN36" s="146" t="s">
        <v>1639</v>
      </c>
      <c r="AO36" s="146" t="s">
        <v>1739</v>
      </c>
      <c r="AP36" s="146" t="s">
        <v>1639</v>
      </c>
      <c r="AQ36" s="147" t="s">
        <v>1739</v>
      </c>
      <c r="AR36" s="146" t="s">
        <v>1639</v>
      </c>
      <c r="AS36" s="146" t="s">
        <v>1739</v>
      </c>
      <c r="AT36" s="146" t="s">
        <v>1639</v>
      </c>
      <c r="AU36" s="146" t="s">
        <v>1739</v>
      </c>
      <c r="AV36" s="146" t="s">
        <v>1391</v>
      </c>
      <c r="AW36" s="146"/>
      <c r="AX36" s="146" t="s">
        <v>1391</v>
      </c>
      <c r="AY36" s="146"/>
      <c r="AZ36" s="146" t="s">
        <v>1391</v>
      </c>
      <c r="BA36" s="146"/>
      <c r="BB36" s="146" t="s">
        <v>1391</v>
      </c>
      <c r="BC36" s="146"/>
      <c r="BD36" s="146" t="s">
        <v>1391</v>
      </c>
      <c r="BE36" s="146"/>
      <c r="BF36" s="146" t="s">
        <v>1391</v>
      </c>
      <c r="BG36" s="146"/>
      <c r="BH36" s="148"/>
    </row>
    <row r="37" spans="1:60" ht="15" customHeight="1" x14ac:dyDescent="0.25">
      <c r="A37" s="130">
        <v>32</v>
      </c>
      <c r="B37" s="130" t="s">
        <v>596</v>
      </c>
      <c r="C37" s="131">
        <v>44197</v>
      </c>
      <c r="D37" s="131">
        <v>45291</v>
      </c>
      <c r="E37" s="132">
        <v>180</v>
      </c>
      <c r="F37" s="133" t="s">
        <v>1629</v>
      </c>
      <c r="G37" s="132">
        <v>0</v>
      </c>
      <c r="H37" s="132">
        <v>40</v>
      </c>
      <c r="I37" s="132">
        <v>70</v>
      </c>
      <c r="J37" s="132">
        <v>70</v>
      </c>
      <c r="K37" s="132">
        <v>0</v>
      </c>
      <c r="L37" s="132">
        <v>0</v>
      </c>
      <c r="M37" s="132">
        <v>0</v>
      </c>
      <c r="N37" s="134">
        <v>180</v>
      </c>
      <c r="O37" s="135" t="s">
        <v>1756</v>
      </c>
      <c r="P37" s="136">
        <v>0</v>
      </c>
      <c r="Q37" s="135" t="s">
        <v>1796</v>
      </c>
      <c r="R37" s="137" t="s">
        <v>1727</v>
      </c>
      <c r="S37" s="138" t="s">
        <v>1797</v>
      </c>
      <c r="T37" s="138" t="s">
        <v>1798</v>
      </c>
      <c r="U37" s="139">
        <v>180</v>
      </c>
      <c r="V37" s="138" t="s">
        <v>1799</v>
      </c>
      <c r="W37" s="138" t="s">
        <v>1494</v>
      </c>
      <c r="X37" s="138" t="s">
        <v>291</v>
      </c>
      <c r="Y37" s="140"/>
      <c r="Z37" s="141" t="s">
        <v>85</v>
      </c>
      <c r="AA37" s="142" t="s">
        <v>85</v>
      </c>
      <c r="AB37" s="142" t="s">
        <v>85</v>
      </c>
      <c r="AC37" s="151" t="s">
        <v>1800</v>
      </c>
      <c r="AD37" s="143">
        <v>1</v>
      </c>
      <c r="AE37" s="149">
        <v>0</v>
      </c>
      <c r="AF37" s="149">
        <v>180</v>
      </c>
      <c r="AG37" s="145"/>
      <c r="AH37" s="140"/>
      <c r="AI37" s="140"/>
      <c r="AJ37" s="146" t="s">
        <v>1639</v>
      </c>
      <c r="AK37" s="146" t="s">
        <v>1706</v>
      </c>
      <c r="AL37" s="146" t="s">
        <v>1639</v>
      </c>
      <c r="AM37" s="146" t="s">
        <v>1739</v>
      </c>
      <c r="AN37" s="146" t="s">
        <v>1639</v>
      </c>
      <c r="AO37" s="146" t="s">
        <v>1739</v>
      </c>
      <c r="AP37" s="146" t="s">
        <v>1639</v>
      </c>
      <c r="AQ37" s="147" t="s">
        <v>1739</v>
      </c>
      <c r="AR37" s="146" t="s">
        <v>1639</v>
      </c>
      <c r="AS37" s="146" t="s">
        <v>1739</v>
      </c>
      <c r="AT37" s="146" t="s">
        <v>1639</v>
      </c>
      <c r="AU37" s="146" t="s">
        <v>1739</v>
      </c>
      <c r="AV37" s="146" t="s">
        <v>1391</v>
      </c>
      <c r="AW37" s="146"/>
      <c r="AX37" s="146" t="s">
        <v>1391</v>
      </c>
      <c r="AY37" s="146"/>
      <c r="AZ37" s="146" t="s">
        <v>1391</v>
      </c>
      <c r="BA37" s="146"/>
      <c r="BB37" s="146" t="s">
        <v>1391</v>
      </c>
      <c r="BC37" s="146"/>
      <c r="BD37" s="146" t="s">
        <v>1391</v>
      </c>
      <c r="BE37" s="146"/>
      <c r="BF37" s="146" t="s">
        <v>1391</v>
      </c>
      <c r="BG37" s="146"/>
      <c r="BH37" s="148"/>
    </row>
    <row r="38" spans="1:60" ht="15" customHeight="1" x14ac:dyDescent="0.25">
      <c r="A38" s="130">
        <v>33</v>
      </c>
      <c r="B38" s="130" t="s">
        <v>601</v>
      </c>
      <c r="C38" s="131">
        <v>44197</v>
      </c>
      <c r="D38" s="131">
        <v>44926</v>
      </c>
      <c r="E38" s="132">
        <v>1000</v>
      </c>
      <c r="F38" s="133" t="s">
        <v>1629</v>
      </c>
      <c r="G38" s="132">
        <v>0</v>
      </c>
      <c r="H38" s="132">
        <v>500</v>
      </c>
      <c r="I38" s="132">
        <v>500</v>
      </c>
      <c r="J38" s="132">
        <v>0</v>
      </c>
      <c r="K38" s="132">
        <v>0</v>
      </c>
      <c r="L38" s="132">
        <v>0</v>
      </c>
      <c r="M38" s="132">
        <v>0</v>
      </c>
      <c r="N38" s="134">
        <v>0</v>
      </c>
      <c r="O38" s="135" t="s">
        <v>1801</v>
      </c>
      <c r="P38" s="136">
        <v>0</v>
      </c>
      <c r="Q38" s="135" t="s">
        <v>1802</v>
      </c>
      <c r="R38" s="137" t="s">
        <v>1727</v>
      </c>
      <c r="S38" s="138" t="s">
        <v>1803</v>
      </c>
      <c r="T38" s="138" t="s">
        <v>1804</v>
      </c>
      <c r="U38" s="139">
        <v>1000</v>
      </c>
      <c r="V38" s="138" t="s">
        <v>1805</v>
      </c>
      <c r="W38" s="138" t="s">
        <v>1494</v>
      </c>
      <c r="X38" s="138" t="s">
        <v>291</v>
      </c>
      <c r="Y38" s="140"/>
      <c r="Z38" s="141" t="s">
        <v>85</v>
      </c>
      <c r="AA38" s="142" t="s">
        <v>85</v>
      </c>
      <c r="AB38" s="142" t="s">
        <v>85</v>
      </c>
      <c r="AC38" s="141" t="s">
        <v>1738</v>
      </c>
      <c r="AD38" s="143">
        <v>1</v>
      </c>
      <c r="AE38" s="149">
        <v>0</v>
      </c>
      <c r="AF38" s="149">
        <v>1000</v>
      </c>
      <c r="AG38" s="145"/>
      <c r="AH38" s="140"/>
      <c r="AI38" s="140"/>
      <c r="AJ38" s="146" t="s">
        <v>1639</v>
      </c>
      <c r="AK38" s="146" t="s">
        <v>1706</v>
      </c>
      <c r="AL38" s="146" t="s">
        <v>1639</v>
      </c>
      <c r="AM38" s="146" t="s">
        <v>1739</v>
      </c>
      <c r="AN38" s="146" t="s">
        <v>1639</v>
      </c>
      <c r="AO38" s="146" t="s">
        <v>1739</v>
      </c>
      <c r="AP38" s="146" t="s">
        <v>1639</v>
      </c>
      <c r="AQ38" s="147" t="s">
        <v>1739</v>
      </c>
      <c r="AR38" s="146" t="s">
        <v>1639</v>
      </c>
      <c r="AS38" s="146" t="s">
        <v>1739</v>
      </c>
      <c r="AT38" s="146" t="s">
        <v>1639</v>
      </c>
      <c r="AU38" s="146" t="s">
        <v>1739</v>
      </c>
      <c r="AV38" s="146" t="s">
        <v>1391</v>
      </c>
      <c r="AW38" s="146"/>
      <c r="AX38" s="146" t="s">
        <v>1391</v>
      </c>
      <c r="AY38" s="146"/>
      <c r="AZ38" s="146" t="s">
        <v>1391</v>
      </c>
      <c r="BA38" s="146"/>
      <c r="BB38" s="146" t="s">
        <v>1391</v>
      </c>
      <c r="BC38" s="146"/>
      <c r="BD38" s="146" t="s">
        <v>1391</v>
      </c>
      <c r="BE38" s="146"/>
      <c r="BF38" s="146" t="s">
        <v>1391</v>
      </c>
      <c r="BG38" s="146"/>
      <c r="BH38" s="148"/>
    </row>
    <row r="39" spans="1:60" ht="15" customHeight="1" x14ac:dyDescent="0.25">
      <c r="A39" s="130">
        <v>34</v>
      </c>
      <c r="B39" s="130" t="s">
        <v>607</v>
      </c>
      <c r="C39" s="131">
        <v>44197</v>
      </c>
      <c r="D39" s="131">
        <v>46022</v>
      </c>
      <c r="E39" s="132">
        <v>10</v>
      </c>
      <c r="F39" s="133" t="s">
        <v>1629</v>
      </c>
      <c r="G39" s="132">
        <v>0</v>
      </c>
      <c r="H39" s="132">
        <v>2</v>
      </c>
      <c r="I39" s="132">
        <v>2</v>
      </c>
      <c r="J39" s="132">
        <v>2</v>
      </c>
      <c r="K39" s="132">
        <v>2</v>
      </c>
      <c r="L39" s="132">
        <v>2</v>
      </c>
      <c r="M39" s="132">
        <v>0</v>
      </c>
      <c r="N39" s="134">
        <v>0</v>
      </c>
      <c r="O39" s="135" t="s">
        <v>1806</v>
      </c>
      <c r="P39" s="136">
        <v>0</v>
      </c>
      <c r="Q39" s="135" t="s">
        <v>1806</v>
      </c>
      <c r="R39" s="137" t="s">
        <v>1727</v>
      </c>
      <c r="S39" s="138" t="s">
        <v>1807</v>
      </c>
      <c r="T39" s="138" t="s">
        <v>291</v>
      </c>
      <c r="U39" s="139">
        <v>10</v>
      </c>
      <c r="V39" s="138" t="s">
        <v>1494</v>
      </c>
      <c r="W39" s="138" t="s">
        <v>1494</v>
      </c>
      <c r="X39" s="138" t="s">
        <v>291</v>
      </c>
      <c r="Y39" s="140"/>
      <c r="Z39" s="141" t="s">
        <v>1761</v>
      </c>
      <c r="AA39" s="142">
        <v>0</v>
      </c>
      <c r="AB39" s="142">
        <v>0</v>
      </c>
      <c r="AC39" s="141" t="s">
        <v>1762</v>
      </c>
      <c r="AD39" s="143">
        <v>1</v>
      </c>
      <c r="AE39" s="149">
        <v>0</v>
      </c>
      <c r="AF39" s="149">
        <v>10</v>
      </c>
      <c r="AG39" s="145"/>
      <c r="AH39" s="140"/>
      <c r="AI39" s="140"/>
      <c r="AJ39" s="146" t="s">
        <v>1639</v>
      </c>
      <c r="AK39" s="146" t="s">
        <v>1731</v>
      </c>
      <c r="AL39" s="146" t="s">
        <v>1639</v>
      </c>
      <c r="AM39" s="146" t="s">
        <v>1808</v>
      </c>
      <c r="AN39" s="146" t="s">
        <v>1639</v>
      </c>
      <c r="AO39" s="146" t="s">
        <v>1809</v>
      </c>
      <c r="AP39" s="146" t="s">
        <v>1639</v>
      </c>
      <c r="AQ39" s="147" t="s">
        <v>1810</v>
      </c>
      <c r="AR39" s="146" t="s">
        <v>1639</v>
      </c>
      <c r="AS39" s="146" t="s">
        <v>1811</v>
      </c>
      <c r="AT39" s="146" t="s">
        <v>1639</v>
      </c>
      <c r="AU39" s="146" t="s">
        <v>1812</v>
      </c>
      <c r="AV39" s="146" t="s">
        <v>1391</v>
      </c>
      <c r="AW39" s="146"/>
      <c r="AX39" s="146" t="s">
        <v>1391</v>
      </c>
      <c r="AY39" s="146"/>
      <c r="AZ39" s="146" t="s">
        <v>1391</v>
      </c>
      <c r="BA39" s="146"/>
      <c r="BB39" s="146" t="s">
        <v>1391</v>
      </c>
      <c r="BC39" s="146"/>
      <c r="BD39" s="146" t="s">
        <v>1391</v>
      </c>
      <c r="BE39" s="146"/>
      <c r="BF39" s="146" t="s">
        <v>1391</v>
      </c>
      <c r="BG39" s="146"/>
      <c r="BH39" s="148"/>
    </row>
    <row r="40" spans="1:60" ht="15" customHeight="1" x14ac:dyDescent="0.25">
      <c r="A40" s="130">
        <v>35</v>
      </c>
      <c r="B40" s="130" t="s">
        <v>613</v>
      </c>
      <c r="C40" s="131">
        <v>44562</v>
      </c>
      <c r="D40" s="131">
        <v>45657</v>
      </c>
      <c r="E40" s="132">
        <v>221</v>
      </c>
      <c r="F40" s="133" t="s">
        <v>1629</v>
      </c>
      <c r="G40" s="132">
        <v>0</v>
      </c>
      <c r="H40" s="132">
        <v>0</v>
      </c>
      <c r="I40" s="132">
        <v>65</v>
      </c>
      <c r="J40" s="132">
        <v>78</v>
      </c>
      <c r="K40" s="132">
        <v>78</v>
      </c>
      <c r="L40" s="132">
        <v>0</v>
      </c>
      <c r="M40" s="132">
        <v>0</v>
      </c>
      <c r="N40" s="134">
        <v>221</v>
      </c>
      <c r="O40" s="135" t="s">
        <v>616</v>
      </c>
      <c r="P40" s="136">
        <v>0</v>
      </c>
      <c r="Q40" s="135" t="s">
        <v>1806</v>
      </c>
      <c r="R40" s="137" t="s">
        <v>1758</v>
      </c>
      <c r="S40" s="138" t="s">
        <v>1813</v>
      </c>
      <c r="T40" s="138" t="s">
        <v>1814</v>
      </c>
      <c r="U40" s="139">
        <v>221</v>
      </c>
      <c r="V40" s="138" t="s">
        <v>1494</v>
      </c>
      <c r="W40" s="138" t="s">
        <v>1494</v>
      </c>
      <c r="X40" s="138" t="s">
        <v>291</v>
      </c>
      <c r="Y40" s="140"/>
      <c r="Z40" s="141" t="s">
        <v>1761</v>
      </c>
      <c r="AA40" s="142">
        <v>0</v>
      </c>
      <c r="AB40" s="142">
        <v>0</v>
      </c>
      <c r="AC40" s="141" t="s">
        <v>1762</v>
      </c>
      <c r="AD40" s="143">
        <v>1</v>
      </c>
      <c r="AE40" s="149">
        <v>0</v>
      </c>
      <c r="AF40" s="149">
        <v>221</v>
      </c>
      <c r="AG40" s="145"/>
      <c r="AH40" s="140"/>
      <c r="AI40" s="140"/>
      <c r="AJ40" s="146" t="s">
        <v>1639</v>
      </c>
      <c r="AK40" s="146" t="s">
        <v>1706</v>
      </c>
      <c r="AL40" s="146" t="s">
        <v>1639</v>
      </c>
      <c r="AM40" s="146" t="s">
        <v>1815</v>
      </c>
      <c r="AN40" s="146" t="s">
        <v>1639</v>
      </c>
      <c r="AO40" s="146" t="s">
        <v>1816</v>
      </c>
      <c r="AP40" s="146" t="s">
        <v>1639</v>
      </c>
      <c r="AQ40" s="147" t="s">
        <v>1817</v>
      </c>
      <c r="AR40" s="146" t="s">
        <v>1639</v>
      </c>
      <c r="AS40" s="146" t="s">
        <v>1818</v>
      </c>
      <c r="AT40" s="146" t="s">
        <v>1639</v>
      </c>
      <c r="AU40" s="146" t="s">
        <v>1819</v>
      </c>
      <c r="AV40" s="146" t="s">
        <v>1391</v>
      </c>
      <c r="AW40" s="146"/>
      <c r="AX40" s="146" t="s">
        <v>1391</v>
      </c>
      <c r="AY40" s="146"/>
      <c r="AZ40" s="146" t="s">
        <v>1391</v>
      </c>
      <c r="BA40" s="146"/>
      <c r="BB40" s="146" t="s">
        <v>1391</v>
      </c>
      <c r="BC40" s="146"/>
      <c r="BD40" s="146" t="s">
        <v>1391</v>
      </c>
      <c r="BE40" s="146"/>
      <c r="BF40" s="146" t="s">
        <v>1391</v>
      </c>
      <c r="BG40" s="146"/>
      <c r="BH40" s="148"/>
    </row>
    <row r="41" spans="1:60" ht="15" customHeight="1" x14ac:dyDescent="0.25">
      <c r="A41" s="130">
        <v>36</v>
      </c>
      <c r="B41" s="130" t="s">
        <v>620</v>
      </c>
      <c r="C41" s="131">
        <v>44562</v>
      </c>
      <c r="D41" s="131">
        <v>45657</v>
      </c>
      <c r="E41" s="132">
        <v>144</v>
      </c>
      <c r="F41" s="133" t="s">
        <v>1629</v>
      </c>
      <c r="G41" s="132">
        <v>0</v>
      </c>
      <c r="H41" s="132">
        <v>0</v>
      </c>
      <c r="I41" s="132">
        <v>48</v>
      </c>
      <c r="J41" s="132">
        <v>48</v>
      </c>
      <c r="K41" s="132">
        <v>48</v>
      </c>
      <c r="L41" s="132">
        <v>0</v>
      </c>
      <c r="M41" s="132">
        <v>0</v>
      </c>
      <c r="N41" s="134">
        <v>144</v>
      </c>
      <c r="O41" s="135" t="s">
        <v>616</v>
      </c>
      <c r="P41" s="136">
        <v>0</v>
      </c>
      <c r="Q41" s="135" t="s">
        <v>1806</v>
      </c>
      <c r="R41" s="137" t="s">
        <v>1727</v>
      </c>
      <c r="S41" s="138" t="s">
        <v>1820</v>
      </c>
      <c r="T41" s="138" t="s">
        <v>1814</v>
      </c>
      <c r="U41" s="139">
        <v>144</v>
      </c>
      <c r="V41" s="138" t="s">
        <v>1494</v>
      </c>
      <c r="W41" s="138" t="s">
        <v>1494</v>
      </c>
      <c r="X41" s="138" t="s">
        <v>291</v>
      </c>
      <c r="Y41" s="140"/>
      <c r="Z41" s="141" t="s">
        <v>85</v>
      </c>
      <c r="AA41" s="142" t="s">
        <v>85</v>
      </c>
      <c r="AB41" s="142" t="s">
        <v>85</v>
      </c>
      <c r="AC41" s="141" t="s">
        <v>1821</v>
      </c>
      <c r="AD41" s="143">
        <v>1</v>
      </c>
      <c r="AE41" s="149">
        <v>0</v>
      </c>
      <c r="AF41" s="149">
        <v>144</v>
      </c>
      <c r="AG41" s="145"/>
      <c r="AH41" s="140"/>
      <c r="AI41" s="140"/>
      <c r="AJ41" s="146" t="s">
        <v>1639</v>
      </c>
      <c r="AK41" s="146" t="s">
        <v>1706</v>
      </c>
      <c r="AL41" s="146" t="s">
        <v>1639</v>
      </c>
      <c r="AM41" s="146" t="s">
        <v>1815</v>
      </c>
      <c r="AN41" s="146" t="s">
        <v>1639</v>
      </c>
      <c r="AO41" s="146" t="s">
        <v>1816</v>
      </c>
      <c r="AP41" s="146" t="s">
        <v>1639</v>
      </c>
      <c r="AQ41" s="147" t="s">
        <v>1817</v>
      </c>
      <c r="AR41" s="146" t="s">
        <v>1639</v>
      </c>
      <c r="AS41" s="146" t="s">
        <v>1818</v>
      </c>
      <c r="AT41" s="146" t="s">
        <v>1639</v>
      </c>
      <c r="AU41" s="146" t="s">
        <v>1819</v>
      </c>
      <c r="AV41" s="146" t="s">
        <v>1391</v>
      </c>
      <c r="AW41" s="146"/>
      <c r="AX41" s="146" t="s">
        <v>1391</v>
      </c>
      <c r="AY41" s="146"/>
      <c r="AZ41" s="146" t="s">
        <v>1391</v>
      </c>
      <c r="BA41" s="146"/>
      <c r="BB41" s="146" t="s">
        <v>1391</v>
      </c>
      <c r="BC41" s="146"/>
      <c r="BD41" s="146" t="s">
        <v>1391</v>
      </c>
      <c r="BE41" s="146"/>
      <c r="BF41" s="146" t="s">
        <v>1391</v>
      </c>
      <c r="BG41" s="146"/>
      <c r="BH41" s="148"/>
    </row>
    <row r="42" spans="1:60" ht="15" customHeight="1" x14ac:dyDescent="0.25">
      <c r="A42" s="130">
        <v>37</v>
      </c>
      <c r="B42" s="130" t="s">
        <v>627</v>
      </c>
      <c r="C42" s="131">
        <v>44197</v>
      </c>
      <c r="D42" s="131">
        <v>45657</v>
      </c>
      <c r="E42" s="132">
        <v>4625</v>
      </c>
      <c r="F42" s="133" t="s">
        <v>1629</v>
      </c>
      <c r="G42" s="132">
        <v>0</v>
      </c>
      <c r="H42" s="132">
        <v>0</v>
      </c>
      <c r="I42" s="132">
        <v>1500</v>
      </c>
      <c r="J42" s="132">
        <v>1500</v>
      </c>
      <c r="K42" s="132">
        <v>1625</v>
      </c>
      <c r="L42" s="132">
        <v>0</v>
      </c>
      <c r="M42" s="132">
        <v>0</v>
      </c>
      <c r="N42" s="134">
        <v>4625</v>
      </c>
      <c r="O42" s="135" t="s">
        <v>1822</v>
      </c>
      <c r="P42" s="136">
        <v>0</v>
      </c>
      <c r="Q42" s="135" t="s">
        <v>1806</v>
      </c>
      <c r="R42" s="137" t="s">
        <v>1727</v>
      </c>
      <c r="S42" s="138" t="s">
        <v>1823</v>
      </c>
      <c r="T42" s="138" t="s">
        <v>1824</v>
      </c>
      <c r="U42" s="139">
        <v>4625</v>
      </c>
      <c r="V42" s="138" t="s">
        <v>1825</v>
      </c>
      <c r="W42" s="138" t="s">
        <v>1785</v>
      </c>
      <c r="X42" s="138" t="s">
        <v>291</v>
      </c>
      <c r="Y42" s="140"/>
      <c r="Z42" s="141" t="s">
        <v>1761</v>
      </c>
      <c r="AA42" s="142">
        <v>0</v>
      </c>
      <c r="AB42" s="142">
        <v>0</v>
      </c>
      <c r="AC42" s="141" t="s">
        <v>1762</v>
      </c>
      <c r="AD42" s="143">
        <v>1</v>
      </c>
      <c r="AE42" s="149">
        <v>0</v>
      </c>
      <c r="AF42" s="149">
        <v>4625</v>
      </c>
      <c r="AG42" s="145"/>
      <c r="AH42" s="140"/>
      <c r="AI42" s="140"/>
      <c r="AJ42" s="146" t="s">
        <v>1639</v>
      </c>
      <c r="AK42" s="146" t="s">
        <v>1706</v>
      </c>
      <c r="AL42" s="146" t="s">
        <v>1639</v>
      </c>
      <c r="AM42" s="146" t="s">
        <v>1826</v>
      </c>
      <c r="AN42" s="146" t="s">
        <v>1639</v>
      </c>
      <c r="AO42" s="146" t="s">
        <v>1816</v>
      </c>
      <c r="AP42" s="146" t="s">
        <v>36</v>
      </c>
      <c r="AQ42" s="147"/>
      <c r="AR42" s="146" t="s">
        <v>1639</v>
      </c>
      <c r="AS42" s="146" t="s">
        <v>1827</v>
      </c>
      <c r="AT42" s="146" t="s">
        <v>1639</v>
      </c>
      <c r="AU42" s="146" t="s">
        <v>1828</v>
      </c>
      <c r="AV42" s="146" t="s">
        <v>1391</v>
      </c>
      <c r="AW42" s="146"/>
      <c r="AX42" s="146" t="s">
        <v>1391</v>
      </c>
      <c r="AY42" s="146"/>
      <c r="AZ42" s="146" t="s">
        <v>1391</v>
      </c>
      <c r="BA42" s="146"/>
      <c r="BB42" s="146" t="s">
        <v>1639</v>
      </c>
      <c r="BC42" s="146" t="s">
        <v>1829</v>
      </c>
      <c r="BD42" s="146" t="s">
        <v>1391</v>
      </c>
      <c r="BE42" s="146"/>
      <c r="BF42" s="146" t="s">
        <v>1391</v>
      </c>
      <c r="BG42" s="146"/>
      <c r="BH42" s="148"/>
    </row>
    <row r="43" spans="1:60" ht="15" customHeight="1" x14ac:dyDescent="0.25">
      <c r="A43" s="130">
        <v>38</v>
      </c>
      <c r="B43" s="130" t="s">
        <v>633</v>
      </c>
      <c r="C43" s="131">
        <v>44562</v>
      </c>
      <c r="D43" s="131">
        <v>45291</v>
      </c>
      <c r="E43" s="132">
        <v>925.6</v>
      </c>
      <c r="F43" s="133" t="s">
        <v>1629</v>
      </c>
      <c r="G43" s="132">
        <v>0</v>
      </c>
      <c r="H43" s="132">
        <v>0</v>
      </c>
      <c r="I43" s="132">
        <v>578.51239999999996</v>
      </c>
      <c r="J43" s="132">
        <v>347.10739999999998</v>
      </c>
      <c r="K43" s="132">
        <v>0</v>
      </c>
      <c r="L43" s="132">
        <v>0</v>
      </c>
      <c r="M43" s="132">
        <v>0</v>
      </c>
      <c r="N43" s="134">
        <v>0</v>
      </c>
      <c r="O43" s="135" t="s">
        <v>1494</v>
      </c>
      <c r="P43" s="136">
        <v>0</v>
      </c>
      <c r="Q43" s="135" t="s">
        <v>1494</v>
      </c>
      <c r="R43" s="137" t="s">
        <v>1633</v>
      </c>
      <c r="S43" s="208" t="s">
        <v>1830</v>
      </c>
      <c r="T43" s="208" t="s">
        <v>1831</v>
      </c>
      <c r="U43" s="139">
        <v>925.6</v>
      </c>
      <c r="V43" s="138"/>
      <c r="W43" s="138"/>
      <c r="X43" s="138" t="s">
        <v>1521</v>
      </c>
      <c r="Y43" s="140"/>
      <c r="Z43" s="141" t="s">
        <v>1832</v>
      </c>
      <c r="AA43" s="142">
        <v>0</v>
      </c>
      <c r="AB43" s="142">
        <v>0</v>
      </c>
      <c r="AC43" s="141" t="s">
        <v>1833</v>
      </c>
      <c r="AD43" s="143">
        <v>1</v>
      </c>
      <c r="AE43" s="149">
        <v>0</v>
      </c>
      <c r="AF43" s="149">
        <v>925.6</v>
      </c>
      <c r="AG43" s="145"/>
      <c r="AH43" s="140"/>
      <c r="AI43" s="140"/>
      <c r="AJ43" s="146" t="s">
        <v>1639</v>
      </c>
      <c r="AK43" s="146" t="s">
        <v>1834</v>
      </c>
      <c r="AL43" s="146" t="s">
        <v>1639</v>
      </c>
      <c r="AM43" s="146" t="s">
        <v>1835</v>
      </c>
      <c r="AN43" s="146" t="s">
        <v>1639</v>
      </c>
      <c r="AO43" s="146" t="s">
        <v>1835</v>
      </c>
      <c r="AP43" s="146" t="s">
        <v>1639</v>
      </c>
      <c r="AQ43" s="147" t="s">
        <v>1835</v>
      </c>
      <c r="AR43" s="146" t="s">
        <v>1639</v>
      </c>
      <c r="AS43" s="146" t="s">
        <v>1835</v>
      </c>
      <c r="AT43" s="146" t="s">
        <v>1639</v>
      </c>
      <c r="AU43" s="146" t="s">
        <v>1835</v>
      </c>
      <c r="AV43" s="146" t="s">
        <v>1391</v>
      </c>
      <c r="AW43" s="146"/>
      <c r="AX43" s="146" t="s">
        <v>1391</v>
      </c>
      <c r="AY43" s="146"/>
      <c r="AZ43" s="146" t="s">
        <v>1391</v>
      </c>
      <c r="BA43" s="146"/>
      <c r="BB43" s="146" t="s">
        <v>1391</v>
      </c>
      <c r="BC43" s="146"/>
      <c r="BD43" s="146" t="s">
        <v>1391</v>
      </c>
      <c r="BE43" s="146"/>
      <c r="BF43" s="146" t="s">
        <v>1391</v>
      </c>
      <c r="BG43" s="146"/>
      <c r="BH43" s="148"/>
    </row>
    <row r="44" spans="1:60" ht="15" customHeight="1" x14ac:dyDescent="0.25">
      <c r="A44" s="130">
        <v>39</v>
      </c>
      <c r="B44" s="130" t="s">
        <v>656</v>
      </c>
      <c r="C44" s="131">
        <v>44562</v>
      </c>
      <c r="D44" s="131">
        <v>45291</v>
      </c>
      <c r="E44" s="132">
        <v>330.6</v>
      </c>
      <c r="F44" s="133" t="s">
        <v>1629</v>
      </c>
      <c r="G44" s="132">
        <v>0</v>
      </c>
      <c r="H44" s="132">
        <v>0</v>
      </c>
      <c r="I44" s="132">
        <v>179.75210000000001</v>
      </c>
      <c r="J44" s="132">
        <v>150.82640000000001</v>
      </c>
      <c r="K44" s="132">
        <v>0</v>
      </c>
      <c r="L44" s="132">
        <v>0</v>
      </c>
      <c r="M44" s="132">
        <v>0</v>
      </c>
      <c r="N44" s="134">
        <v>781</v>
      </c>
      <c r="O44" s="135" t="s">
        <v>1836</v>
      </c>
      <c r="P44" s="136">
        <v>185</v>
      </c>
      <c r="Q44" s="135" t="s">
        <v>1836</v>
      </c>
      <c r="R44" s="137" t="s">
        <v>1633</v>
      </c>
      <c r="S44" s="138" t="s">
        <v>1837</v>
      </c>
      <c r="T44" s="138" t="s">
        <v>1838</v>
      </c>
      <c r="U44" s="139">
        <v>330.6</v>
      </c>
      <c r="V44" s="138"/>
      <c r="W44" s="138"/>
      <c r="X44" s="138" t="s">
        <v>1521</v>
      </c>
      <c r="Y44" s="140"/>
      <c r="Z44" s="141" t="s">
        <v>1637</v>
      </c>
      <c r="AA44" s="142">
        <v>0</v>
      </c>
      <c r="AB44" s="142">
        <v>0</v>
      </c>
      <c r="AC44" s="141" t="s">
        <v>1638</v>
      </c>
      <c r="AD44" s="143">
        <v>1</v>
      </c>
      <c r="AE44" s="149">
        <v>0</v>
      </c>
      <c r="AF44" s="149">
        <v>330.6</v>
      </c>
      <c r="AG44" s="145"/>
      <c r="AH44" s="140"/>
      <c r="AI44" s="140"/>
      <c r="AJ44" s="146" t="s">
        <v>1639</v>
      </c>
      <c r="AK44" s="146" t="s">
        <v>1839</v>
      </c>
      <c r="AL44" s="146" t="s">
        <v>1639</v>
      </c>
      <c r="AM44" s="146" t="s">
        <v>1840</v>
      </c>
      <c r="AN44" s="146" t="s">
        <v>1639</v>
      </c>
      <c r="AO44" s="146" t="s">
        <v>1840</v>
      </c>
      <c r="AP44" s="146" t="s">
        <v>1639</v>
      </c>
      <c r="AQ44" s="147" t="s">
        <v>1840</v>
      </c>
      <c r="AR44" s="146" t="s">
        <v>1639</v>
      </c>
      <c r="AS44" s="146" t="s">
        <v>1840</v>
      </c>
      <c r="AT44" s="146" t="s">
        <v>1639</v>
      </c>
      <c r="AU44" s="146" t="s">
        <v>1840</v>
      </c>
      <c r="AV44" s="146" t="s">
        <v>1391</v>
      </c>
      <c r="AW44" s="146"/>
      <c r="AX44" s="146" t="s">
        <v>1391</v>
      </c>
      <c r="AY44" s="146"/>
      <c r="AZ44" s="146" t="s">
        <v>1391</v>
      </c>
      <c r="BA44" s="146"/>
      <c r="BB44" s="146" t="s">
        <v>1391</v>
      </c>
      <c r="BC44" s="146"/>
      <c r="BD44" s="146" t="s">
        <v>1391</v>
      </c>
      <c r="BE44" s="146"/>
      <c r="BF44" s="146" t="s">
        <v>1391</v>
      </c>
      <c r="BG44" s="146"/>
      <c r="BH44" s="148"/>
    </row>
    <row r="45" spans="1:60" ht="15" customHeight="1" x14ac:dyDescent="0.25">
      <c r="A45" s="130">
        <v>40</v>
      </c>
      <c r="B45" s="130" t="s">
        <v>664</v>
      </c>
      <c r="C45" s="131">
        <v>44562</v>
      </c>
      <c r="D45" s="131">
        <v>45291</v>
      </c>
      <c r="E45" s="132">
        <v>24.8</v>
      </c>
      <c r="F45" s="133" t="s">
        <v>1629</v>
      </c>
      <c r="G45" s="132">
        <v>0</v>
      </c>
      <c r="H45" s="132">
        <v>0</v>
      </c>
      <c r="I45" s="132">
        <v>1.6528929999999999</v>
      </c>
      <c r="J45" s="132">
        <v>23.140499999999999</v>
      </c>
      <c r="K45" s="132">
        <v>0</v>
      </c>
      <c r="L45" s="132">
        <v>0</v>
      </c>
      <c r="M45" s="132">
        <v>0</v>
      </c>
      <c r="N45" s="134">
        <v>0</v>
      </c>
      <c r="O45" s="135" t="s">
        <v>1494</v>
      </c>
      <c r="P45" s="136">
        <v>0</v>
      </c>
      <c r="Q45" s="135" t="s">
        <v>1494</v>
      </c>
      <c r="R45" s="137" t="s">
        <v>1841</v>
      </c>
      <c r="S45" s="138" t="s">
        <v>1842</v>
      </c>
      <c r="T45" s="208" t="s">
        <v>1843</v>
      </c>
      <c r="U45" s="139">
        <v>24.8</v>
      </c>
      <c r="V45" s="138"/>
      <c r="W45" s="138"/>
      <c r="X45" s="138" t="s">
        <v>1521</v>
      </c>
      <c r="Y45" s="140"/>
      <c r="Z45" s="141" t="s">
        <v>1832</v>
      </c>
      <c r="AA45" s="142">
        <v>0</v>
      </c>
      <c r="AB45" s="142">
        <v>0</v>
      </c>
      <c r="AC45" s="141" t="s">
        <v>1833</v>
      </c>
      <c r="AD45" s="143">
        <v>1</v>
      </c>
      <c r="AE45" s="149">
        <v>0</v>
      </c>
      <c r="AF45" s="149">
        <v>24.8</v>
      </c>
      <c r="AG45" s="145"/>
      <c r="AH45" s="140"/>
      <c r="AI45" s="140"/>
      <c r="AJ45" s="146" t="s">
        <v>1639</v>
      </c>
      <c r="AK45" s="146" t="s">
        <v>1844</v>
      </c>
      <c r="AL45" s="146" t="s">
        <v>1639</v>
      </c>
      <c r="AM45" s="146" t="s">
        <v>1844</v>
      </c>
      <c r="AN45" s="146" t="s">
        <v>1639</v>
      </c>
      <c r="AO45" s="146" t="s">
        <v>1845</v>
      </c>
      <c r="AP45" s="146" t="s">
        <v>1639</v>
      </c>
      <c r="AQ45" s="147" t="s">
        <v>1835</v>
      </c>
      <c r="AR45" s="146" t="s">
        <v>1639</v>
      </c>
      <c r="AS45" s="146" t="s">
        <v>1835</v>
      </c>
      <c r="AT45" s="146" t="s">
        <v>1639</v>
      </c>
      <c r="AU45" s="146" t="s">
        <v>1835</v>
      </c>
      <c r="AV45" s="146" t="s">
        <v>1391</v>
      </c>
      <c r="AW45" s="146"/>
      <c r="AX45" s="146" t="s">
        <v>1391</v>
      </c>
      <c r="AY45" s="146"/>
      <c r="AZ45" s="146" t="s">
        <v>1391</v>
      </c>
      <c r="BA45" s="146"/>
      <c r="BB45" s="146" t="s">
        <v>1391</v>
      </c>
      <c r="BC45" s="146"/>
      <c r="BD45" s="146" t="s">
        <v>1391</v>
      </c>
      <c r="BE45" s="146"/>
      <c r="BF45" s="146" t="s">
        <v>1391</v>
      </c>
      <c r="BG45" s="146"/>
      <c r="BH45" s="148"/>
    </row>
    <row r="46" spans="1:60" ht="15" customHeight="1" x14ac:dyDescent="0.25">
      <c r="A46" s="130">
        <v>41</v>
      </c>
      <c r="B46" s="130" t="s">
        <v>672</v>
      </c>
      <c r="C46" s="131">
        <v>44562</v>
      </c>
      <c r="D46" s="131">
        <v>46022</v>
      </c>
      <c r="E46" s="132">
        <v>165.3</v>
      </c>
      <c r="F46" s="133" t="s">
        <v>1629</v>
      </c>
      <c r="G46" s="132">
        <v>0</v>
      </c>
      <c r="H46" s="132">
        <v>0</v>
      </c>
      <c r="I46" s="132">
        <v>61.9</v>
      </c>
      <c r="J46" s="132">
        <v>38.799999999999997</v>
      </c>
      <c r="K46" s="132">
        <v>33.200000000000003</v>
      </c>
      <c r="L46" s="132">
        <v>31.4</v>
      </c>
      <c r="M46" s="132">
        <v>0</v>
      </c>
      <c r="N46" s="134">
        <v>0</v>
      </c>
      <c r="O46" s="135" t="s">
        <v>1494</v>
      </c>
      <c r="P46" s="136">
        <v>0</v>
      </c>
      <c r="Q46" s="135" t="s">
        <v>1494</v>
      </c>
      <c r="R46" s="137" t="s">
        <v>1633</v>
      </c>
      <c r="S46" s="138" t="s">
        <v>1846</v>
      </c>
      <c r="T46" s="138" t="s">
        <v>1847</v>
      </c>
      <c r="U46" s="139">
        <v>165.3</v>
      </c>
      <c r="V46" s="138"/>
      <c r="W46" s="138"/>
      <c r="X46" s="138" t="s">
        <v>1521</v>
      </c>
      <c r="Y46" s="140"/>
      <c r="Z46" s="141" t="s">
        <v>1832</v>
      </c>
      <c r="AA46" s="142">
        <v>0</v>
      </c>
      <c r="AB46" s="142">
        <v>0</v>
      </c>
      <c r="AC46" s="141" t="s">
        <v>1833</v>
      </c>
      <c r="AD46" s="143">
        <v>1</v>
      </c>
      <c r="AE46" s="149">
        <v>0</v>
      </c>
      <c r="AF46" s="149">
        <v>165.3</v>
      </c>
      <c r="AG46" s="145"/>
      <c r="AH46" s="140"/>
      <c r="AI46" s="140"/>
      <c r="AJ46" s="146" t="s">
        <v>1639</v>
      </c>
      <c r="AK46" s="146" t="s">
        <v>1844</v>
      </c>
      <c r="AL46" s="146" t="s">
        <v>1639</v>
      </c>
      <c r="AM46" s="146" t="s">
        <v>1845</v>
      </c>
      <c r="AN46" s="146" t="s">
        <v>1639</v>
      </c>
      <c r="AO46" s="146" t="s">
        <v>1845</v>
      </c>
      <c r="AP46" s="146" t="s">
        <v>1639</v>
      </c>
      <c r="AQ46" s="147" t="s">
        <v>1835</v>
      </c>
      <c r="AR46" s="146" t="s">
        <v>1639</v>
      </c>
      <c r="AS46" s="146" t="s">
        <v>1835</v>
      </c>
      <c r="AT46" s="146" t="s">
        <v>1639</v>
      </c>
      <c r="AU46" s="146" t="s">
        <v>1835</v>
      </c>
      <c r="AV46" s="146" t="s">
        <v>1391</v>
      </c>
      <c r="AW46" s="146"/>
      <c r="AX46" s="146" t="s">
        <v>1391</v>
      </c>
      <c r="AY46" s="146"/>
      <c r="AZ46" s="146" t="s">
        <v>1391</v>
      </c>
      <c r="BA46" s="146"/>
      <c r="BB46" s="146" t="s">
        <v>1391</v>
      </c>
      <c r="BC46" s="146"/>
      <c r="BD46" s="146" t="s">
        <v>1391</v>
      </c>
      <c r="BE46" s="146"/>
      <c r="BF46" s="146" t="s">
        <v>1391</v>
      </c>
      <c r="BG46" s="146"/>
      <c r="BH46" s="148"/>
    </row>
    <row r="47" spans="1:60" ht="15" customHeight="1" x14ac:dyDescent="0.25">
      <c r="A47" s="130">
        <v>42</v>
      </c>
      <c r="B47" s="130" t="s">
        <v>679</v>
      </c>
      <c r="C47" s="131">
        <v>43862</v>
      </c>
      <c r="D47" s="131">
        <v>45291</v>
      </c>
      <c r="E47" s="132">
        <v>0</v>
      </c>
      <c r="F47" s="133"/>
      <c r="G47" s="132">
        <v>0</v>
      </c>
      <c r="H47" s="132">
        <v>0</v>
      </c>
      <c r="I47" s="132">
        <v>0</v>
      </c>
      <c r="J47" s="132">
        <v>0</v>
      </c>
      <c r="K47" s="132">
        <v>0</v>
      </c>
      <c r="L47" s="132">
        <v>0</v>
      </c>
      <c r="M47" s="132">
        <v>0</v>
      </c>
      <c r="N47" s="134" t="s">
        <v>1494</v>
      </c>
      <c r="O47" s="135" t="s">
        <v>1494</v>
      </c>
      <c r="P47" s="136" t="s">
        <v>1494</v>
      </c>
      <c r="Q47" s="135" t="s">
        <v>1494</v>
      </c>
      <c r="R47" s="137" t="s">
        <v>85</v>
      </c>
      <c r="S47" s="138" t="s">
        <v>1494</v>
      </c>
      <c r="T47" s="138" t="s">
        <v>1494</v>
      </c>
      <c r="U47" s="139" t="s">
        <v>1494</v>
      </c>
      <c r="V47" s="138" t="s">
        <v>1494</v>
      </c>
      <c r="W47" s="138" t="s">
        <v>1494</v>
      </c>
      <c r="X47" s="138" t="s">
        <v>1494</v>
      </c>
      <c r="Y47" s="140"/>
      <c r="Z47" s="141" t="s">
        <v>85</v>
      </c>
      <c r="AA47" s="142" t="s">
        <v>85</v>
      </c>
      <c r="AB47" s="142" t="s">
        <v>85</v>
      </c>
      <c r="AC47" s="141" t="s">
        <v>85</v>
      </c>
      <c r="AD47" s="143" t="s">
        <v>85</v>
      </c>
      <c r="AE47" s="149"/>
      <c r="AF47" s="149"/>
      <c r="AG47" s="145"/>
      <c r="AH47" s="140"/>
      <c r="AI47" s="140"/>
      <c r="AJ47" s="146" t="s">
        <v>1639</v>
      </c>
      <c r="AK47" s="146" t="s">
        <v>1848</v>
      </c>
      <c r="AL47" s="146" t="s">
        <v>1639</v>
      </c>
      <c r="AM47" s="146" t="s">
        <v>1849</v>
      </c>
      <c r="AN47" s="146" t="s">
        <v>1639</v>
      </c>
      <c r="AO47" s="146" t="s">
        <v>1850</v>
      </c>
      <c r="AP47" s="146" t="s">
        <v>1639</v>
      </c>
      <c r="AQ47" s="147" t="s">
        <v>1851</v>
      </c>
      <c r="AR47" s="146" t="s">
        <v>1639</v>
      </c>
      <c r="AS47" s="146" t="s">
        <v>1852</v>
      </c>
      <c r="AT47" s="146" t="s">
        <v>1639</v>
      </c>
      <c r="AU47" s="146" t="s">
        <v>1853</v>
      </c>
      <c r="AV47" s="146" t="s">
        <v>1391</v>
      </c>
      <c r="AW47" s="146"/>
      <c r="AX47" s="146" t="s">
        <v>1391</v>
      </c>
      <c r="AY47" s="146"/>
      <c r="AZ47" s="146" t="s">
        <v>1391</v>
      </c>
      <c r="BA47" s="146"/>
      <c r="BB47" s="146" t="s">
        <v>1391</v>
      </c>
      <c r="BC47" s="146"/>
      <c r="BD47" s="146" t="s">
        <v>1391</v>
      </c>
      <c r="BE47" s="146"/>
      <c r="BF47" s="146" t="s">
        <v>1391</v>
      </c>
      <c r="BG47" s="146"/>
      <c r="BH47" s="148"/>
    </row>
    <row r="48" spans="1:60" ht="15" customHeight="1" x14ac:dyDescent="0.25">
      <c r="A48" s="130">
        <v>43</v>
      </c>
      <c r="B48" s="130" t="s">
        <v>713</v>
      </c>
      <c r="C48" s="131">
        <v>43862</v>
      </c>
      <c r="D48" s="131">
        <v>45291</v>
      </c>
      <c r="E48" s="132">
        <v>955.2</v>
      </c>
      <c r="F48" s="133" t="s">
        <v>1629</v>
      </c>
      <c r="G48" s="132">
        <v>12.01</v>
      </c>
      <c r="H48" s="132">
        <v>494.89</v>
      </c>
      <c r="I48" s="132">
        <v>414.93400000000003</v>
      </c>
      <c r="J48" s="132">
        <v>33.368000000000002</v>
      </c>
      <c r="K48" s="132">
        <v>0</v>
      </c>
      <c r="L48" s="132">
        <v>0</v>
      </c>
      <c r="M48" s="132">
        <v>0</v>
      </c>
      <c r="N48" s="134" t="s">
        <v>1494</v>
      </c>
      <c r="O48" s="135" t="s">
        <v>1494</v>
      </c>
      <c r="P48" s="136" t="s">
        <v>1494</v>
      </c>
      <c r="Q48" s="135" t="s">
        <v>1494</v>
      </c>
      <c r="R48" s="137" t="s">
        <v>1854</v>
      </c>
      <c r="S48" s="138" t="s">
        <v>1494</v>
      </c>
      <c r="T48" s="138" t="s">
        <v>1494</v>
      </c>
      <c r="U48" s="139">
        <v>955.2</v>
      </c>
      <c r="V48" s="138" t="s">
        <v>1494</v>
      </c>
      <c r="W48" s="138" t="s">
        <v>1494</v>
      </c>
      <c r="X48" s="138" t="s">
        <v>1494</v>
      </c>
      <c r="Y48" s="140"/>
      <c r="Z48" s="141" t="s">
        <v>1855</v>
      </c>
      <c r="AA48" s="142">
        <v>0.4</v>
      </c>
      <c r="AB48" s="142">
        <v>0</v>
      </c>
      <c r="AC48" s="141" t="s">
        <v>1856</v>
      </c>
      <c r="AD48" s="143">
        <v>1</v>
      </c>
      <c r="AE48" s="149">
        <v>382.08</v>
      </c>
      <c r="AF48" s="149">
        <v>955.2</v>
      </c>
      <c r="AG48" s="145"/>
      <c r="AH48" s="140"/>
      <c r="AI48" s="140"/>
      <c r="AJ48" s="146"/>
      <c r="AK48" s="146"/>
      <c r="AL48" s="146"/>
      <c r="AM48" s="146"/>
      <c r="AN48" s="146"/>
      <c r="AO48" s="146"/>
      <c r="AP48" s="146"/>
      <c r="AQ48" s="147"/>
      <c r="AR48" s="146"/>
      <c r="AS48" s="146"/>
      <c r="AT48" s="146"/>
      <c r="AU48" s="146"/>
      <c r="AV48" s="146" t="s">
        <v>1639</v>
      </c>
      <c r="AW48" s="146"/>
      <c r="AX48" s="146" t="s">
        <v>1639</v>
      </c>
      <c r="AY48" s="146"/>
      <c r="AZ48" s="146" t="s">
        <v>1639</v>
      </c>
      <c r="BA48" s="146"/>
      <c r="BB48" s="146" t="s">
        <v>1639</v>
      </c>
      <c r="BC48" s="146"/>
      <c r="BD48" s="146" t="s">
        <v>1639</v>
      </c>
      <c r="BE48" s="146"/>
      <c r="BF48" s="146" t="s">
        <v>1639</v>
      </c>
      <c r="BG48" s="146"/>
      <c r="BH48" s="148"/>
    </row>
    <row r="49" spans="1:60" ht="15" customHeight="1" x14ac:dyDescent="0.25">
      <c r="A49" s="130">
        <v>44</v>
      </c>
      <c r="B49" s="130" t="s">
        <v>1857</v>
      </c>
      <c r="C49" s="131">
        <v>43862</v>
      </c>
      <c r="D49" s="131">
        <v>45291</v>
      </c>
      <c r="E49" s="132" t="s">
        <v>85</v>
      </c>
      <c r="F49" s="133"/>
      <c r="G49" s="132"/>
      <c r="H49" s="132"/>
      <c r="I49" s="132"/>
      <c r="J49" s="132"/>
      <c r="K49" s="132"/>
      <c r="L49" s="132"/>
      <c r="M49" s="132"/>
      <c r="N49" s="134">
        <v>0</v>
      </c>
      <c r="O49" s="135" t="s">
        <v>1858</v>
      </c>
      <c r="P49" s="136">
        <v>0</v>
      </c>
      <c r="Q49" s="135" t="s">
        <v>1859</v>
      </c>
      <c r="R49" s="137" t="s">
        <v>1854</v>
      </c>
      <c r="S49" s="138" t="s">
        <v>1860</v>
      </c>
      <c r="T49" s="138" t="s">
        <v>1861</v>
      </c>
      <c r="U49" s="139"/>
      <c r="V49" s="138" t="s">
        <v>1861</v>
      </c>
      <c r="W49" s="138" t="s">
        <v>1862</v>
      </c>
      <c r="X49" s="138" t="s">
        <v>1863</v>
      </c>
      <c r="Y49" s="140"/>
      <c r="Z49" s="141" t="s">
        <v>85</v>
      </c>
      <c r="AA49" s="142" t="s">
        <v>85</v>
      </c>
      <c r="AB49" s="142" t="s">
        <v>85</v>
      </c>
      <c r="AC49" s="141" t="s">
        <v>85</v>
      </c>
      <c r="AD49" s="143" t="s">
        <v>85</v>
      </c>
      <c r="AE49" s="149"/>
      <c r="AF49" s="149"/>
      <c r="AG49" s="145"/>
      <c r="AH49" s="140"/>
      <c r="AI49" s="140"/>
      <c r="AJ49" s="146" t="s">
        <v>1639</v>
      </c>
      <c r="AK49" s="146" t="s">
        <v>1864</v>
      </c>
      <c r="AL49" s="146" t="s">
        <v>1639</v>
      </c>
      <c r="AM49" s="146" t="s">
        <v>1865</v>
      </c>
      <c r="AN49" s="146" t="s">
        <v>1639</v>
      </c>
      <c r="AO49" s="146" t="s">
        <v>1866</v>
      </c>
      <c r="AP49" s="146" t="s">
        <v>1639</v>
      </c>
      <c r="AQ49" s="147" t="s">
        <v>1867</v>
      </c>
      <c r="AR49" s="146" t="s">
        <v>1639</v>
      </c>
      <c r="AS49" s="146" t="s">
        <v>1868</v>
      </c>
      <c r="AT49" s="146" t="s">
        <v>1639</v>
      </c>
      <c r="AU49" s="146" t="s">
        <v>1869</v>
      </c>
      <c r="AV49" s="146" t="s">
        <v>1391</v>
      </c>
      <c r="AW49" s="146"/>
      <c r="AX49" s="146" t="s">
        <v>1391</v>
      </c>
      <c r="AY49" s="146"/>
      <c r="AZ49" s="146" t="s">
        <v>1391</v>
      </c>
      <c r="BA49" s="146"/>
      <c r="BB49" s="146" t="s">
        <v>1391</v>
      </c>
      <c r="BC49" s="146"/>
      <c r="BD49" s="146" t="s">
        <v>1391</v>
      </c>
      <c r="BE49" s="146"/>
      <c r="BF49" s="146" t="s">
        <v>1391</v>
      </c>
      <c r="BG49" s="146"/>
      <c r="BH49" s="148"/>
    </row>
    <row r="50" spans="1:60" ht="15" customHeight="1" x14ac:dyDescent="0.25">
      <c r="A50" s="130">
        <v>45</v>
      </c>
      <c r="B50" s="130" t="s">
        <v>727</v>
      </c>
      <c r="C50" s="131">
        <v>43862</v>
      </c>
      <c r="D50" s="131">
        <v>45291</v>
      </c>
      <c r="E50" s="132">
        <v>6715.8</v>
      </c>
      <c r="F50" s="133" t="s">
        <v>1629</v>
      </c>
      <c r="G50" s="132">
        <v>783.2</v>
      </c>
      <c r="H50" s="132">
        <v>2843.2</v>
      </c>
      <c r="I50" s="132">
        <v>2765.7</v>
      </c>
      <c r="J50" s="132">
        <v>323.7</v>
      </c>
      <c r="K50" s="132">
        <v>0</v>
      </c>
      <c r="L50" s="132">
        <v>0</v>
      </c>
      <c r="M50" s="132">
        <v>0</v>
      </c>
      <c r="N50" s="134" t="s">
        <v>1494</v>
      </c>
      <c r="O50" s="135" t="s">
        <v>1494</v>
      </c>
      <c r="P50" s="136" t="s">
        <v>1494</v>
      </c>
      <c r="Q50" s="135" t="s">
        <v>1494</v>
      </c>
      <c r="R50" s="137" t="s">
        <v>1854</v>
      </c>
      <c r="S50" s="138" t="s">
        <v>1494</v>
      </c>
      <c r="T50" s="138" t="s">
        <v>1494</v>
      </c>
      <c r="U50" s="139">
        <v>6715.8</v>
      </c>
      <c r="V50" s="138" t="s">
        <v>1494</v>
      </c>
      <c r="W50" s="138" t="s">
        <v>1494</v>
      </c>
      <c r="X50" s="138" t="s">
        <v>1494</v>
      </c>
      <c r="Y50" s="140"/>
      <c r="Z50" s="141" t="s">
        <v>1870</v>
      </c>
      <c r="AA50" s="142">
        <v>1</v>
      </c>
      <c r="AB50" s="142">
        <v>0.4</v>
      </c>
      <c r="AC50" s="141" t="s">
        <v>85</v>
      </c>
      <c r="AD50" s="143" t="s">
        <v>85</v>
      </c>
      <c r="AE50" s="149">
        <v>6715.8</v>
      </c>
      <c r="AF50" s="149">
        <v>0</v>
      </c>
      <c r="AG50" s="145"/>
      <c r="AH50" s="140"/>
      <c r="AI50" s="140"/>
      <c r="AJ50" s="146"/>
      <c r="AK50" s="146"/>
      <c r="AL50" s="146"/>
      <c r="AM50" s="146"/>
      <c r="AN50" s="146"/>
      <c r="AO50" s="146"/>
      <c r="AP50" s="146"/>
      <c r="AQ50" s="147"/>
      <c r="AR50" s="146"/>
      <c r="AS50" s="146"/>
      <c r="AT50" s="146"/>
      <c r="AU50" s="146"/>
      <c r="AV50" s="146" t="s">
        <v>1639</v>
      </c>
      <c r="AW50" s="146"/>
      <c r="AX50" s="146" t="s">
        <v>1639</v>
      </c>
      <c r="AY50" s="146"/>
      <c r="AZ50" s="146" t="s">
        <v>1639</v>
      </c>
      <c r="BA50" s="146"/>
      <c r="BB50" s="146" t="s">
        <v>1639</v>
      </c>
      <c r="BC50" s="146"/>
      <c r="BD50" s="146" t="s">
        <v>1639</v>
      </c>
      <c r="BE50" s="146"/>
      <c r="BF50" s="146" t="s">
        <v>1639</v>
      </c>
      <c r="BG50" s="146"/>
      <c r="BH50" s="148"/>
    </row>
    <row r="51" spans="1:60" ht="15" customHeight="1" x14ac:dyDescent="0.25">
      <c r="A51" s="130">
        <v>46</v>
      </c>
      <c r="B51" s="130" t="s">
        <v>1871</v>
      </c>
      <c r="C51" s="131">
        <v>43862</v>
      </c>
      <c r="D51" s="131">
        <v>45291</v>
      </c>
      <c r="E51" s="132" t="s">
        <v>85</v>
      </c>
      <c r="F51" s="133"/>
      <c r="G51" s="132"/>
      <c r="H51" s="132"/>
      <c r="I51" s="132"/>
      <c r="J51" s="132"/>
      <c r="K51" s="132"/>
      <c r="L51" s="132"/>
      <c r="M51" s="132"/>
      <c r="N51" s="134">
        <v>0</v>
      </c>
      <c r="O51" s="135" t="s">
        <v>1858</v>
      </c>
      <c r="P51" s="136">
        <v>0</v>
      </c>
      <c r="Q51" s="135" t="s">
        <v>1859</v>
      </c>
      <c r="R51" s="137" t="s">
        <v>1854</v>
      </c>
      <c r="S51" s="138" t="s">
        <v>1872</v>
      </c>
      <c r="T51" s="138" t="s">
        <v>1861</v>
      </c>
      <c r="U51" s="139"/>
      <c r="V51" s="138" t="s">
        <v>1873</v>
      </c>
      <c r="W51" s="138" t="s">
        <v>1874</v>
      </c>
      <c r="X51" s="138" t="s">
        <v>1863</v>
      </c>
      <c r="Y51" s="140"/>
      <c r="Z51" s="141" t="s">
        <v>85</v>
      </c>
      <c r="AA51" s="142" t="s">
        <v>85</v>
      </c>
      <c r="AB51" s="142" t="s">
        <v>85</v>
      </c>
      <c r="AC51" s="141" t="s">
        <v>85</v>
      </c>
      <c r="AD51" s="143" t="s">
        <v>85</v>
      </c>
      <c r="AE51" s="149"/>
      <c r="AF51" s="149"/>
      <c r="AG51" s="145"/>
      <c r="AH51" s="140"/>
      <c r="AI51" s="140"/>
      <c r="AJ51" s="146" t="s">
        <v>1639</v>
      </c>
      <c r="AK51" s="146" t="s">
        <v>1875</v>
      </c>
      <c r="AL51" s="146" t="s">
        <v>36</v>
      </c>
      <c r="AM51" s="146" t="s">
        <v>1806</v>
      </c>
      <c r="AN51" s="146" t="s">
        <v>36</v>
      </c>
      <c r="AO51" s="146" t="s">
        <v>1806</v>
      </c>
      <c r="AP51" s="146" t="s">
        <v>36</v>
      </c>
      <c r="AQ51" s="147" t="s">
        <v>1806</v>
      </c>
      <c r="AR51" s="146" t="s">
        <v>1639</v>
      </c>
      <c r="AS51" s="146" t="s">
        <v>1876</v>
      </c>
      <c r="AT51" s="146" t="s">
        <v>36</v>
      </c>
      <c r="AU51" s="146" t="s">
        <v>1806</v>
      </c>
      <c r="AV51" s="146" t="s">
        <v>1391</v>
      </c>
      <c r="AW51" s="146" t="s">
        <v>1806</v>
      </c>
      <c r="AX51" s="146" t="s">
        <v>1639</v>
      </c>
      <c r="AY51" s="146" t="s">
        <v>1877</v>
      </c>
      <c r="AZ51" s="146" t="s">
        <v>1639</v>
      </c>
      <c r="BA51" s="146" t="s">
        <v>1878</v>
      </c>
      <c r="BB51" s="146" t="s">
        <v>1639</v>
      </c>
      <c r="BC51" s="146" t="s">
        <v>1879</v>
      </c>
      <c r="BD51" s="146" t="s">
        <v>1391</v>
      </c>
      <c r="BE51" s="146" t="s">
        <v>1806</v>
      </c>
      <c r="BF51" s="146" t="s">
        <v>1639</v>
      </c>
      <c r="BG51" s="146" t="s">
        <v>1880</v>
      </c>
      <c r="BH51" s="148"/>
    </row>
    <row r="52" spans="1:60" ht="15" customHeight="1" x14ac:dyDescent="0.25">
      <c r="A52" s="130">
        <v>47</v>
      </c>
      <c r="B52" s="130" t="s">
        <v>1881</v>
      </c>
      <c r="C52" s="131">
        <v>43862</v>
      </c>
      <c r="D52" s="131">
        <v>45291</v>
      </c>
      <c r="E52" s="132" t="s">
        <v>85</v>
      </c>
      <c r="F52" s="133"/>
      <c r="G52" s="132"/>
      <c r="H52" s="132"/>
      <c r="I52" s="132"/>
      <c r="J52" s="132"/>
      <c r="K52" s="132"/>
      <c r="L52" s="132"/>
      <c r="M52" s="132"/>
      <c r="N52" s="134">
        <v>0</v>
      </c>
      <c r="O52" s="135" t="s">
        <v>1882</v>
      </c>
      <c r="P52" s="136">
        <v>0</v>
      </c>
      <c r="Q52" s="135" t="s">
        <v>1859</v>
      </c>
      <c r="R52" s="137" t="s">
        <v>1854</v>
      </c>
      <c r="S52" s="138" t="s">
        <v>1883</v>
      </c>
      <c r="T52" s="138" t="s">
        <v>1861</v>
      </c>
      <c r="U52" s="139"/>
      <c r="V52" s="138" t="s">
        <v>1861</v>
      </c>
      <c r="W52" s="138" t="s">
        <v>1862</v>
      </c>
      <c r="X52" s="138" t="s">
        <v>1863</v>
      </c>
      <c r="Y52" s="140"/>
      <c r="Z52" s="141" t="s">
        <v>85</v>
      </c>
      <c r="AA52" s="142" t="s">
        <v>85</v>
      </c>
      <c r="AB52" s="142" t="s">
        <v>85</v>
      </c>
      <c r="AC52" s="141" t="s">
        <v>85</v>
      </c>
      <c r="AD52" s="143" t="s">
        <v>85</v>
      </c>
      <c r="AE52" s="149"/>
      <c r="AF52" s="149"/>
      <c r="AG52" s="145"/>
      <c r="AH52" s="140"/>
      <c r="AI52" s="140"/>
      <c r="AJ52" s="146" t="s">
        <v>1639</v>
      </c>
      <c r="AK52" s="146" t="s">
        <v>1884</v>
      </c>
      <c r="AL52" s="146" t="s">
        <v>36</v>
      </c>
      <c r="AM52" s="146" t="s">
        <v>1806</v>
      </c>
      <c r="AN52" s="146" t="s">
        <v>36</v>
      </c>
      <c r="AO52" s="146" t="s">
        <v>1806</v>
      </c>
      <c r="AP52" s="146" t="s">
        <v>36</v>
      </c>
      <c r="AQ52" s="147" t="s">
        <v>1806</v>
      </c>
      <c r="AR52" s="146" t="s">
        <v>1639</v>
      </c>
      <c r="AS52" s="146" t="s">
        <v>1885</v>
      </c>
      <c r="AT52" s="146" t="s">
        <v>36</v>
      </c>
      <c r="AU52" s="146" t="s">
        <v>1806</v>
      </c>
      <c r="AV52" s="146" t="s">
        <v>1391</v>
      </c>
      <c r="AW52" s="146" t="s">
        <v>1806</v>
      </c>
      <c r="AX52" s="146" t="s">
        <v>1639</v>
      </c>
      <c r="AY52" s="146" t="s">
        <v>1886</v>
      </c>
      <c r="AZ52" s="146" t="s">
        <v>1639</v>
      </c>
      <c r="BA52" s="146" t="s">
        <v>1887</v>
      </c>
      <c r="BB52" s="146" t="s">
        <v>1639</v>
      </c>
      <c r="BC52" s="146" t="s">
        <v>1888</v>
      </c>
      <c r="BD52" s="146" t="s">
        <v>1391</v>
      </c>
      <c r="BE52" s="146" t="s">
        <v>1806</v>
      </c>
      <c r="BF52" s="146" t="s">
        <v>1639</v>
      </c>
      <c r="BG52" s="146" t="s">
        <v>1889</v>
      </c>
      <c r="BH52" s="148"/>
    </row>
    <row r="53" spans="1:60" ht="15" customHeight="1" x14ac:dyDescent="0.25">
      <c r="A53" s="130">
        <v>48</v>
      </c>
      <c r="B53" s="130" t="s">
        <v>734</v>
      </c>
      <c r="C53" s="131">
        <v>43862</v>
      </c>
      <c r="D53" s="131">
        <v>45291</v>
      </c>
      <c r="E53" s="132">
        <v>11551.8</v>
      </c>
      <c r="F53" s="133" t="s">
        <v>1629</v>
      </c>
      <c r="G53" s="132">
        <v>1519</v>
      </c>
      <c r="H53" s="132">
        <v>3074.2</v>
      </c>
      <c r="I53" s="132">
        <v>5877.8</v>
      </c>
      <c r="J53" s="132">
        <v>1080.8</v>
      </c>
      <c r="K53" s="132">
        <v>0</v>
      </c>
      <c r="L53" s="132">
        <v>0</v>
      </c>
      <c r="M53" s="132">
        <v>0</v>
      </c>
      <c r="N53" s="134" t="s">
        <v>1494</v>
      </c>
      <c r="O53" s="135" t="s">
        <v>1494</v>
      </c>
      <c r="P53" s="136" t="s">
        <v>1494</v>
      </c>
      <c r="Q53" s="135" t="s">
        <v>1494</v>
      </c>
      <c r="R53" s="137" t="s">
        <v>1854</v>
      </c>
      <c r="S53" s="138" t="s">
        <v>1494</v>
      </c>
      <c r="T53" s="138" t="s">
        <v>1494</v>
      </c>
      <c r="U53" s="139">
        <v>11551.8</v>
      </c>
      <c r="V53" s="138" t="s">
        <v>1494</v>
      </c>
      <c r="W53" s="138" t="s">
        <v>1494</v>
      </c>
      <c r="X53" s="138" t="s">
        <v>1494</v>
      </c>
      <c r="Y53" s="140"/>
      <c r="Z53" s="141" t="s">
        <v>1890</v>
      </c>
      <c r="AA53" s="142">
        <v>0.4</v>
      </c>
      <c r="AB53" s="142">
        <v>0.4</v>
      </c>
      <c r="AC53" s="141" t="s">
        <v>85</v>
      </c>
      <c r="AD53" s="143" t="s">
        <v>85</v>
      </c>
      <c r="AE53" s="149">
        <v>4620.72</v>
      </c>
      <c r="AF53" s="149">
        <v>0</v>
      </c>
      <c r="AG53" s="145"/>
      <c r="AH53" s="140"/>
      <c r="AI53" s="140"/>
      <c r="AJ53" s="146"/>
      <c r="AK53" s="146"/>
      <c r="AL53" s="146"/>
      <c r="AM53" s="146"/>
      <c r="AN53" s="146"/>
      <c r="AO53" s="146"/>
      <c r="AP53" s="146"/>
      <c r="AQ53" s="147"/>
      <c r="AR53" s="146"/>
      <c r="AS53" s="146"/>
      <c r="AT53" s="146"/>
      <c r="AU53" s="146"/>
      <c r="AV53" s="146" t="s">
        <v>1639</v>
      </c>
      <c r="AW53" s="146"/>
      <c r="AX53" s="146" t="s">
        <v>1639</v>
      </c>
      <c r="AY53" s="146"/>
      <c r="AZ53" s="146" t="s">
        <v>1639</v>
      </c>
      <c r="BA53" s="146"/>
      <c r="BB53" s="146" t="s">
        <v>1639</v>
      </c>
      <c r="BC53" s="146"/>
      <c r="BD53" s="146" t="s">
        <v>1639</v>
      </c>
      <c r="BE53" s="146"/>
      <c r="BF53" s="146" t="s">
        <v>1639</v>
      </c>
      <c r="BG53" s="146"/>
      <c r="BH53" s="148"/>
    </row>
    <row r="54" spans="1:60" ht="15" customHeight="1" x14ac:dyDescent="0.25">
      <c r="A54" s="130">
        <v>49</v>
      </c>
      <c r="B54" s="130" t="s">
        <v>1891</v>
      </c>
      <c r="C54" s="131">
        <v>43862</v>
      </c>
      <c r="D54" s="131">
        <v>45291</v>
      </c>
      <c r="E54" s="132" t="s">
        <v>85</v>
      </c>
      <c r="F54" s="133"/>
      <c r="G54" s="132"/>
      <c r="H54" s="132"/>
      <c r="I54" s="132"/>
      <c r="J54" s="132"/>
      <c r="K54" s="132"/>
      <c r="L54" s="132"/>
      <c r="M54" s="132"/>
      <c r="N54" s="134">
        <v>0</v>
      </c>
      <c r="O54" s="135" t="s">
        <v>1858</v>
      </c>
      <c r="P54" s="136">
        <v>0</v>
      </c>
      <c r="Q54" s="135" t="s">
        <v>1859</v>
      </c>
      <c r="R54" s="137" t="s">
        <v>1854</v>
      </c>
      <c r="S54" s="138" t="s">
        <v>1892</v>
      </c>
      <c r="T54" s="138" t="s">
        <v>1861</v>
      </c>
      <c r="U54" s="139"/>
      <c r="V54" s="138" t="s">
        <v>1893</v>
      </c>
      <c r="W54" s="138" t="s">
        <v>1862</v>
      </c>
      <c r="X54" s="138" t="s">
        <v>1863</v>
      </c>
      <c r="Y54" s="140"/>
      <c r="Z54" s="141" t="s">
        <v>85</v>
      </c>
      <c r="AA54" s="142" t="s">
        <v>85</v>
      </c>
      <c r="AB54" s="142" t="s">
        <v>85</v>
      </c>
      <c r="AC54" s="141" t="s">
        <v>85</v>
      </c>
      <c r="AD54" s="143" t="s">
        <v>85</v>
      </c>
      <c r="AE54" s="149"/>
      <c r="AF54" s="149"/>
      <c r="AG54" s="145"/>
      <c r="AH54" s="140"/>
      <c r="AI54" s="140"/>
      <c r="AJ54" s="146" t="s">
        <v>1639</v>
      </c>
      <c r="AK54" s="146" t="s">
        <v>1894</v>
      </c>
      <c r="AL54" s="146" t="s">
        <v>36</v>
      </c>
      <c r="AM54" s="146" t="s">
        <v>1806</v>
      </c>
      <c r="AN54" s="146" t="s">
        <v>36</v>
      </c>
      <c r="AO54" s="146" t="s">
        <v>1806</v>
      </c>
      <c r="AP54" s="146" t="s">
        <v>36</v>
      </c>
      <c r="AQ54" s="147" t="s">
        <v>1806</v>
      </c>
      <c r="AR54" s="146" t="s">
        <v>36</v>
      </c>
      <c r="AS54" s="146" t="s">
        <v>1806</v>
      </c>
      <c r="AT54" s="146" t="s">
        <v>36</v>
      </c>
      <c r="AU54" s="146" t="s">
        <v>1806</v>
      </c>
      <c r="AV54" s="146" t="s">
        <v>1391</v>
      </c>
      <c r="AW54" s="146" t="s">
        <v>1806</v>
      </c>
      <c r="AX54" s="146" t="s">
        <v>1639</v>
      </c>
      <c r="AY54" s="146" t="s">
        <v>1895</v>
      </c>
      <c r="AZ54" s="146" t="s">
        <v>1639</v>
      </c>
      <c r="BA54" s="146" t="s">
        <v>1896</v>
      </c>
      <c r="BB54" s="146" t="s">
        <v>1639</v>
      </c>
      <c r="BC54" s="146" t="s">
        <v>1897</v>
      </c>
      <c r="BD54" s="146" t="s">
        <v>1639</v>
      </c>
      <c r="BE54" s="146" t="s">
        <v>1898</v>
      </c>
      <c r="BF54" s="146" t="s">
        <v>1639</v>
      </c>
      <c r="BG54" s="146" t="s">
        <v>1899</v>
      </c>
      <c r="BH54" s="148"/>
    </row>
    <row r="55" spans="1:60" ht="15" customHeight="1" x14ac:dyDescent="0.25">
      <c r="A55" s="130">
        <v>50</v>
      </c>
      <c r="B55" s="130" t="s">
        <v>1900</v>
      </c>
      <c r="C55" s="131">
        <v>43862</v>
      </c>
      <c r="D55" s="131">
        <v>45291</v>
      </c>
      <c r="E55" s="132" t="s">
        <v>85</v>
      </c>
      <c r="F55" s="133"/>
      <c r="G55" s="132"/>
      <c r="H55" s="132"/>
      <c r="I55" s="132"/>
      <c r="J55" s="132"/>
      <c r="K55" s="132"/>
      <c r="L55" s="132"/>
      <c r="M55" s="132"/>
      <c r="N55" s="134">
        <v>0</v>
      </c>
      <c r="O55" s="135" t="s">
        <v>1858</v>
      </c>
      <c r="P55" s="136">
        <v>0</v>
      </c>
      <c r="Q55" s="135" t="s">
        <v>1859</v>
      </c>
      <c r="R55" s="137" t="s">
        <v>1854</v>
      </c>
      <c r="S55" s="138" t="s">
        <v>1901</v>
      </c>
      <c r="T55" s="138" t="s">
        <v>1861</v>
      </c>
      <c r="U55" s="139"/>
      <c r="V55" s="138" t="s">
        <v>1902</v>
      </c>
      <c r="W55" s="138" t="s">
        <v>1862</v>
      </c>
      <c r="X55" s="138" t="s">
        <v>1863</v>
      </c>
      <c r="Y55" s="140"/>
      <c r="Z55" s="141" t="s">
        <v>85</v>
      </c>
      <c r="AA55" s="142" t="s">
        <v>85</v>
      </c>
      <c r="AB55" s="142" t="s">
        <v>85</v>
      </c>
      <c r="AC55" s="141" t="s">
        <v>85</v>
      </c>
      <c r="AD55" s="143" t="s">
        <v>85</v>
      </c>
      <c r="AE55" s="149"/>
      <c r="AF55" s="149"/>
      <c r="AG55" s="145"/>
      <c r="AH55" s="140"/>
      <c r="AI55" s="140"/>
      <c r="AJ55" s="146" t="s">
        <v>1639</v>
      </c>
      <c r="AK55" s="146" t="s">
        <v>1894</v>
      </c>
      <c r="AL55" s="146" t="s">
        <v>36</v>
      </c>
      <c r="AM55" s="146" t="s">
        <v>1806</v>
      </c>
      <c r="AN55" s="146" t="s">
        <v>36</v>
      </c>
      <c r="AO55" s="146" t="s">
        <v>1806</v>
      </c>
      <c r="AP55" s="146" t="s">
        <v>36</v>
      </c>
      <c r="AQ55" s="147" t="s">
        <v>1806</v>
      </c>
      <c r="AR55" s="146" t="s">
        <v>36</v>
      </c>
      <c r="AS55" s="146" t="s">
        <v>1806</v>
      </c>
      <c r="AT55" s="146" t="s">
        <v>36</v>
      </c>
      <c r="AU55" s="146" t="s">
        <v>1806</v>
      </c>
      <c r="AV55" s="146" t="s">
        <v>1391</v>
      </c>
      <c r="AW55" s="146" t="s">
        <v>1806</v>
      </c>
      <c r="AX55" s="146" t="s">
        <v>1639</v>
      </c>
      <c r="AY55" s="146" t="s">
        <v>1903</v>
      </c>
      <c r="AZ55" s="146" t="s">
        <v>1639</v>
      </c>
      <c r="BA55" s="146" t="s">
        <v>1904</v>
      </c>
      <c r="BB55" s="146" t="s">
        <v>1639</v>
      </c>
      <c r="BC55" s="146" t="s">
        <v>1905</v>
      </c>
      <c r="BD55" s="146" t="s">
        <v>1639</v>
      </c>
      <c r="BE55" s="146" t="s">
        <v>1906</v>
      </c>
      <c r="BF55" s="146" t="s">
        <v>1639</v>
      </c>
      <c r="BG55" s="146" t="s">
        <v>1907</v>
      </c>
      <c r="BH55" s="148"/>
    </row>
    <row r="56" spans="1:60" ht="15" customHeight="1" x14ac:dyDescent="0.25">
      <c r="A56" s="130">
        <v>51</v>
      </c>
      <c r="B56" s="130" t="s">
        <v>1908</v>
      </c>
      <c r="C56" s="131">
        <v>43862</v>
      </c>
      <c r="D56" s="131">
        <v>44926</v>
      </c>
      <c r="E56" s="132" t="s">
        <v>85</v>
      </c>
      <c r="F56" s="133"/>
      <c r="G56" s="132"/>
      <c r="H56" s="132"/>
      <c r="I56" s="132"/>
      <c r="J56" s="132"/>
      <c r="K56" s="132"/>
      <c r="L56" s="132"/>
      <c r="M56" s="132"/>
      <c r="N56" s="134">
        <v>0</v>
      </c>
      <c r="O56" s="135" t="s">
        <v>1858</v>
      </c>
      <c r="P56" s="136">
        <v>0</v>
      </c>
      <c r="Q56" s="135" t="s">
        <v>1859</v>
      </c>
      <c r="R56" s="137" t="s">
        <v>1854</v>
      </c>
      <c r="S56" s="138" t="s">
        <v>1909</v>
      </c>
      <c r="T56" s="138" t="s">
        <v>1861</v>
      </c>
      <c r="U56" s="139"/>
      <c r="V56" s="138" t="s">
        <v>1910</v>
      </c>
      <c r="W56" s="138" t="s">
        <v>1862</v>
      </c>
      <c r="X56" s="138" t="s">
        <v>1863</v>
      </c>
      <c r="Y56" s="140"/>
      <c r="Z56" s="141" t="s">
        <v>85</v>
      </c>
      <c r="AA56" s="142" t="s">
        <v>85</v>
      </c>
      <c r="AB56" s="142" t="s">
        <v>85</v>
      </c>
      <c r="AC56" s="141" t="s">
        <v>85</v>
      </c>
      <c r="AD56" s="143" t="s">
        <v>85</v>
      </c>
      <c r="AE56" s="149"/>
      <c r="AF56" s="149"/>
      <c r="AG56" s="145"/>
      <c r="AH56" s="140"/>
      <c r="AI56" s="140"/>
      <c r="AJ56" s="146" t="s">
        <v>36</v>
      </c>
      <c r="AK56" s="146"/>
      <c r="AL56" s="146" t="s">
        <v>36</v>
      </c>
      <c r="AM56" s="146"/>
      <c r="AN56" s="146" t="s">
        <v>36</v>
      </c>
      <c r="AO56" s="146" t="s">
        <v>1806</v>
      </c>
      <c r="AP56" s="146" t="s">
        <v>36</v>
      </c>
      <c r="AQ56" s="147" t="s">
        <v>1806</v>
      </c>
      <c r="AR56" s="146" t="s">
        <v>36</v>
      </c>
      <c r="AS56" s="146" t="s">
        <v>1806</v>
      </c>
      <c r="AT56" s="146" t="s">
        <v>1639</v>
      </c>
      <c r="AU56" s="146" t="s">
        <v>1911</v>
      </c>
      <c r="AV56" s="146" t="s">
        <v>1639</v>
      </c>
      <c r="AW56" s="146" t="s">
        <v>1912</v>
      </c>
      <c r="AX56" s="146" t="s">
        <v>1639</v>
      </c>
      <c r="AY56" s="146" t="s">
        <v>1913</v>
      </c>
      <c r="AZ56" s="146" t="s">
        <v>1639</v>
      </c>
      <c r="BA56" s="146" t="s">
        <v>1914</v>
      </c>
      <c r="BB56" s="146" t="s">
        <v>1639</v>
      </c>
      <c r="BC56" s="146" t="s">
        <v>1915</v>
      </c>
      <c r="BD56" s="146" t="s">
        <v>1639</v>
      </c>
      <c r="BE56" s="146" t="s">
        <v>1916</v>
      </c>
      <c r="BF56" s="146" t="s">
        <v>1639</v>
      </c>
      <c r="BG56" s="146" t="s">
        <v>1806</v>
      </c>
      <c r="BH56" s="148"/>
    </row>
    <row r="57" spans="1:60" ht="15" customHeight="1" x14ac:dyDescent="0.25">
      <c r="A57" s="130">
        <v>52</v>
      </c>
      <c r="B57" s="130" t="s">
        <v>741</v>
      </c>
      <c r="C57" s="131">
        <v>43862</v>
      </c>
      <c r="D57" s="131">
        <v>45291</v>
      </c>
      <c r="E57" s="132" t="s">
        <v>85</v>
      </c>
      <c r="F57" s="133"/>
      <c r="G57" s="132"/>
      <c r="H57" s="132"/>
      <c r="I57" s="132"/>
      <c r="J57" s="132"/>
      <c r="K57" s="132"/>
      <c r="L57" s="132"/>
      <c r="M57" s="132"/>
      <c r="N57" s="134" t="s">
        <v>1494</v>
      </c>
      <c r="O57" s="135" t="s">
        <v>1494</v>
      </c>
      <c r="P57" s="136" t="s">
        <v>1494</v>
      </c>
      <c r="Q57" s="135" t="s">
        <v>1494</v>
      </c>
      <c r="R57" s="137" t="s">
        <v>1854</v>
      </c>
      <c r="S57" s="138" t="s">
        <v>1494</v>
      </c>
      <c r="T57" s="138" t="s">
        <v>1494</v>
      </c>
      <c r="U57" s="139"/>
      <c r="V57" s="138" t="s">
        <v>1494</v>
      </c>
      <c r="W57" s="138" t="s">
        <v>1494</v>
      </c>
      <c r="X57" s="138" t="s">
        <v>1494</v>
      </c>
      <c r="Y57" s="140"/>
      <c r="Z57" s="141" t="s">
        <v>85</v>
      </c>
      <c r="AA57" s="142" t="s">
        <v>85</v>
      </c>
      <c r="AB57" s="142" t="s">
        <v>85</v>
      </c>
      <c r="AC57" s="141" t="s">
        <v>85</v>
      </c>
      <c r="AD57" s="143" t="s">
        <v>85</v>
      </c>
      <c r="AE57" s="149"/>
      <c r="AF57" s="149"/>
      <c r="AG57" s="145"/>
      <c r="AH57" s="140"/>
      <c r="AI57" s="140"/>
      <c r="AJ57" s="146"/>
      <c r="AK57" s="146"/>
      <c r="AL57" s="146"/>
      <c r="AM57" s="146"/>
      <c r="AN57" s="146"/>
      <c r="AO57" s="146"/>
      <c r="AP57" s="146"/>
      <c r="AQ57" s="147"/>
      <c r="AR57" s="146"/>
      <c r="AS57" s="146"/>
      <c r="AT57" s="146"/>
      <c r="AU57" s="146"/>
      <c r="AV57" s="146" t="s">
        <v>1639</v>
      </c>
      <c r="AW57" s="146"/>
      <c r="AX57" s="146" t="s">
        <v>1639</v>
      </c>
      <c r="AY57" s="146"/>
      <c r="AZ57" s="146" t="s">
        <v>1639</v>
      </c>
      <c r="BA57" s="146"/>
      <c r="BB57" s="146" t="s">
        <v>1639</v>
      </c>
      <c r="BC57" s="146"/>
      <c r="BD57" s="146" t="s">
        <v>1639</v>
      </c>
      <c r="BE57" s="146"/>
      <c r="BF57" s="146" t="s">
        <v>1639</v>
      </c>
      <c r="BG57" s="146"/>
      <c r="BH57" s="148"/>
    </row>
    <row r="58" spans="1:60" ht="15" customHeight="1" x14ac:dyDescent="0.25">
      <c r="A58" s="130">
        <v>53</v>
      </c>
      <c r="B58" s="130" t="s">
        <v>1917</v>
      </c>
      <c r="C58" s="131">
        <v>43862</v>
      </c>
      <c r="D58" s="131">
        <v>44926</v>
      </c>
      <c r="E58" s="132">
        <v>3063.1509999999998</v>
      </c>
      <c r="F58" s="133" t="s">
        <v>1629</v>
      </c>
      <c r="G58" s="132">
        <v>633.5</v>
      </c>
      <c r="H58" s="132">
        <v>1046.2</v>
      </c>
      <c r="I58" s="132">
        <v>1383.5</v>
      </c>
      <c r="J58" s="132">
        <v>0</v>
      </c>
      <c r="K58" s="132">
        <v>0</v>
      </c>
      <c r="L58" s="132">
        <v>0</v>
      </c>
      <c r="M58" s="132">
        <v>0</v>
      </c>
      <c r="N58" s="134">
        <v>0</v>
      </c>
      <c r="O58" s="135" t="s">
        <v>1858</v>
      </c>
      <c r="P58" s="136">
        <v>0</v>
      </c>
      <c r="Q58" s="135" t="s">
        <v>1859</v>
      </c>
      <c r="R58" s="137" t="s">
        <v>1854</v>
      </c>
      <c r="S58" s="138" t="s">
        <v>1918</v>
      </c>
      <c r="T58" s="138" t="s">
        <v>1861</v>
      </c>
      <c r="U58" s="139">
        <v>3063.1509999999998</v>
      </c>
      <c r="V58" s="138" t="s">
        <v>1919</v>
      </c>
      <c r="W58" s="138" t="s">
        <v>1862</v>
      </c>
      <c r="X58" s="138" t="s">
        <v>1863</v>
      </c>
      <c r="Y58" s="140"/>
      <c r="Z58" s="141" t="s">
        <v>1890</v>
      </c>
      <c r="AA58" s="142">
        <v>0.4</v>
      </c>
      <c r="AB58" s="142">
        <v>0.4</v>
      </c>
      <c r="AC58" s="141" t="s">
        <v>85</v>
      </c>
      <c r="AD58" s="143" t="s">
        <v>85</v>
      </c>
      <c r="AE58" s="149">
        <v>1225.2603999999999</v>
      </c>
      <c r="AF58" s="149">
        <v>0</v>
      </c>
      <c r="AG58" s="145"/>
      <c r="AH58" s="140"/>
      <c r="AI58" s="140"/>
      <c r="AJ58" s="146" t="s">
        <v>1639</v>
      </c>
      <c r="AK58" s="146" t="s">
        <v>1920</v>
      </c>
      <c r="AL58" s="146" t="s">
        <v>1639</v>
      </c>
      <c r="AM58" s="146" t="s">
        <v>1921</v>
      </c>
      <c r="AN58" s="146" t="s">
        <v>1639</v>
      </c>
      <c r="AO58" s="146" t="s">
        <v>1922</v>
      </c>
      <c r="AP58" s="146" t="s">
        <v>1639</v>
      </c>
      <c r="AQ58" s="147" t="s">
        <v>1923</v>
      </c>
      <c r="AR58" s="146" t="s">
        <v>1639</v>
      </c>
      <c r="AS58" s="146" t="s">
        <v>1924</v>
      </c>
      <c r="AT58" s="146" t="s">
        <v>1639</v>
      </c>
      <c r="AU58" s="146" t="s">
        <v>1925</v>
      </c>
      <c r="AV58" s="146" t="s">
        <v>1391</v>
      </c>
      <c r="AW58" s="146" t="s">
        <v>1806</v>
      </c>
      <c r="AX58" s="146" t="s">
        <v>1639</v>
      </c>
      <c r="AY58" s="146" t="s">
        <v>1806</v>
      </c>
      <c r="AZ58" s="146" t="s">
        <v>1639</v>
      </c>
      <c r="BA58" s="146" t="s">
        <v>1806</v>
      </c>
      <c r="BB58" s="146" t="s">
        <v>1639</v>
      </c>
      <c r="BC58" s="146" t="s">
        <v>1806</v>
      </c>
      <c r="BD58" s="146" t="s">
        <v>1639</v>
      </c>
      <c r="BE58" s="146" t="s">
        <v>1806</v>
      </c>
      <c r="BF58" s="146" t="s">
        <v>1639</v>
      </c>
      <c r="BG58" s="146" t="s">
        <v>1806</v>
      </c>
      <c r="BH58" s="148"/>
    </row>
    <row r="59" spans="1:60" ht="15" customHeight="1" x14ac:dyDescent="0.25">
      <c r="A59" s="130">
        <v>54</v>
      </c>
      <c r="B59" s="130" t="s">
        <v>1926</v>
      </c>
      <c r="C59" s="131">
        <v>43862</v>
      </c>
      <c r="D59" s="131">
        <v>44926</v>
      </c>
      <c r="E59" s="132">
        <v>1114.06</v>
      </c>
      <c r="F59" s="133" t="s">
        <v>1629</v>
      </c>
      <c r="G59" s="132">
        <v>159.30000000000001</v>
      </c>
      <c r="H59" s="132">
        <v>592.9</v>
      </c>
      <c r="I59" s="132">
        <v>279.2</v>
      </c>
      <c r="J59" s="132">
        <v>82.7</v>
      </c>
      <c r="K59" s="132">
        <v>0</v>
      </c>
      <c r="L59" s="132">
        <v>0</v>
      </c>
      <c r="M59" s="132">
        <v>0</v>
      </c>
      <c r="N59" s="134">
        <v>0</v>
      </c>
      <c r="O59" s="135" t="s">
        <v>1858</v>
      </c>
      <c r="P59" s="136">
        <v>0</v>
      </c>
      <c r="Q59" s="135" t="s">
        <v>1859</v>
      </c>
      <c r="R59" s="137" t="s">
        <v>1854</v>
      </c>
      <c r="S59" s="138" t="s">
        <v>1927</v>
      </c>
      <c r="T59" s="138" t="s">
        <v>1861</v>
      </c>
      <c r="U59" s="139">
        <v>1114.06</v>
      </c>
      <c r="V59" s="138" t="s">
        <v>1928</v>
      </c>
      <c r="W59" s="138" t="s">
        <v>1862</v>
      </c>
      <c r="X59" s="138" t="s">
        <v>1863</v>
      </c>
      <c r="Y59" s="140"/>
      <c r="Z59" s="141" t="s">
        <v>1890</v>
      </c>
      <c r="AA59" s="142">
        <v>0.4</v>
      </c>
      <c r="AB59" s="142">
        <v>0.4</v>
      </c>
      <c r="AC59" s="141" t="s">
        <v>85</v>
      </c>
      <c r="AD59" s="143" t="s">
        <v>85</v>
      </c>
      <c r="AE59" s="149">
        <v>445.62400000000002</v>
      </c>
      <c r="AF59" s="149">
        <v>0</v>
      </c>
      <c r="AG59" s="145"/>
      <c r="AH59" s="140"/>
      <c r="AI59" s="140"/>
      <c r="AJ59" s="146" t="s">
        <v>1639</v>
      </c>
      <c r="AK59" s="146" t="s">
        <v>1929</v>
      </c>
      <c r="AL59" s="146" t="s">
        <v>36</v>
      </c>
      <c r="AM59" s="146" t="s">
        <v>1806</v>
      </c>
      <c r="AN59" s="146" t="s">
        <v>36</v>
      </c>
      <c r="AO59" s="146" t="s">
        <v>1806</v>
      </c>
      <c r="AP59" s="146" t="s">
        <v>36</v>
      </c>
      <c r="AQ59" s="147" t="s">
        <v>1806</v>
      </c>
      <c r="AR59" s="146" t="s">
        <v>36</v>
      </c>
      <c r="AS59" s="146" t="s">
        <v>1806</v>
      </c>
      <c r="AT59" s="146" t="s">
        <v>36</v>
      </c>
      <c r="AU59" s="146" t="s">
        <v>1806</v>
      </c>
      <c r="AV59" s="146" t="s">
        <v>1391</v>
      </c>
      <c r="AW59" s="146" t="s">
        <v>1806</v>
      </c>
      <c r="AX59" s="146" t="s">
        <v>1639</v>
      </c>
      <c r="AY59" s="146" t="s">
        <v>1930</v>
      </c>
      <c r="AZ59" s="146" t="s">
        <v>1639</v>
      </c>
      <c r="BA59" s="146" t="s">
        <v>1931</v>
      </c>
      <c r="BB59" s="146" t="s">
        <v>1639</v>
      </c>
      <c r="BC59" s="146" t="s">
        <v>1905</v>
      </c>
      <c r="BD59" s="146" t="s">
        <v>1639</v>
      </c>
      <c r="BE59" s="146" t="s">
        <v>1932</v>
      </c>
      <c r="BF59" s="146" t="s">
        <v>1639</v>
      </c>
      <c r="BG59" s="146" t="s">
        <v>1933</v>
      </c>
      <c r="BH59" s="148"/>
    </row>
    <row r="60" spans="1:60" ht="15" customHeight="1" x14ac:dyDescent="0.25">
      <c r="A60" s="130">
        <v>55</v>
      </c>
      <c r="B60" s="130" t="s">
        <v>1934</v>
      </c>
      <c r="C60" s="131">
        <v>44197</v>
      </c>
      <c r="D60" s="131">
        <v>44926</v>
      </c>
      <c r="E60" s="132">
        <v>600</v>
      </c>
      <c r="F60" s="133" t="s">
        <v>1629</v>
      </c>
      <c r="G60" s="132">
        <v>0</v>
      </c>
      <c r="H60" s="132">
        <v>300</v>
      </c>
      <c r="I60" s="132">
        <v>300</v>
      </c>
      <c r="J60" s="132">
        <v>0</v>
      </c>
      <c r="K60" s="132">
        <v>0</v>
      </c>
      <c r="L60" s="132">
        <v>0</v>
      </c>
      <c r="M60" s="132">
        <v>0</v>
      </c>
      <c r="N60" s="134">
        <v>0</v>
      </c>
      <c r="O60" s="135" t="s">
        <v>1935</v>
      </c>
      <c r="P60" s="136">
        <v>148.30000000000001</v>
      </c>
      <c r="Q60" s="135" t="s">
        <v>1936</v>
      </c>
      <c r="R60" s="137" t="s">
        <v>1854</v>
      </c>
      <c r="S60" s="138" t="s">
        <v>1937</v>
      </c>
      <c r="T60" s="138" t="s">
        <v>747</v>
      </c>
      <c r="U60" s="139">
        <v>600</v>
      </c>
      <c r="V60" s="138" t="s">
        <v>1938</v>
      </c>
      <c r="W60" s="138" t="s">
        <v>1939</v>
      </c>
      <c r="X60" s="138" t="s">
        <v>747</v>
      </c>
      <c r="Y60" s="140"/>
      <c r="Z60" s="141" t="s">
        <v>1940</v>
      </c>
      <c r="AA60" s="142">
        <v>1</v>
      </c>
      <c r="AB60" s="142">
        <v>1</v>
      </c>
      <c r="AC60" s="141" t="s">
        <v>85</v>
      </c>
      <c r="AD60" s="143" t="s">
        <v>85</v>
      </c>
      <c r="AE60" s="149">
        <v>600</v>
      </c>
      <c r="AF60" s="149">
        <v>0</v>
      </c>
      <c r="AG60" s="145"/>
      <c r="AH60" s="140"/>
      <c r="AI60" s="140"/>
      <c r="AJ60" s="146" t="s">
        <v>1639</v>
      </c>
      <c r="AK60" s="146" t="s">
        <v>1941</v>
      </c>
      <c r="AL60" s="146" t="s">
        <v>36</v>
      </c>
      <c r="AM60" s="146" t="s">
        <v>1806</v>
      </c>
      <c r="AN60" s="146" t="s">
        <v>36</v>
      </c>
      <c r="AO60" s="146" t="s">
        <v>1806</v>
      </c>
      <c r="AP60" s="146" t="s">
        <v>36</v>
      </c>
      <c r="AQ60" s="147" t="s">
        <v>1806</v>
      </c>
      <c r="AR60" s="146" t="s">
        <v>36</v>
      </c>
      <c r="AS60" s="146" t="s">
        <v>1806</v>
      </c>
      <c r="AT60" s="146" t="s">
        <v>36</v>
      </c>
      <c r="AU60" s="146" t="s">
        <v>1806</v>
      </c>
      <c r="AV60" s="146" t="s">
        <v>1391</v>
      </c>
      <c r="AW60" s="146" t="s">
        <v>1806</v>
      </c>
      <c r="AX60" s="146" t="s">
        <v>1639</v>
      </c>
      <c r="AY60" s="146" t="s">
        <v>1942</v>
      </c>
      <c r="AZ60" s="146" t="s">
        <v>1639</v>
      </c>
      <c r="BA60" s="146" t="s">
        <v>1943</v>
      </c>
      <c r="BB60" s="146" t="s">
        <v>1639</v>
      </c>
      <c r="BC60" s="146" t="s">
        <v>1944</v>
      </c>
      <c r="BD60" s="146" t="s">
        <v>1639</v>
      </c>
      <c r="BE60" s="146" t="s">
        <v>1945</v>
      </c>
      <c r="BF60" s="146" t="s">
        <v>1639</v>
      </c>
      <c r="BG60" s="146" t="s">
        <v>1946</v>
      </c>
      <c r="BH60" s="148"/>
    </row>
    <row r="61" spans="1:60" ht="15" customHeight="1" x14ac:dyDescent="0.25">
      <c r="A61" s="130">
        <v>56</v>
      </c>
      <c r="B61" s="130" t="s">
        <v>754</v>
      </c>
      <c r="C61" s="131">
        <v>44562</v>
      </c>
      <c r="D61" s="131">
        <v>46022</v>
      </c>
      <c r="E61" s="132">
        <v>2893</v>
      </c>
      <c r="F61" s="133" t="s">
        <v>1629</v>
      </c>
      <c r="G61" s="132">
        <v>0</v>
      </c>
      <c r="H61" s="132">
        <v>0</v>
      </c>
      <c r="I61" s="132">
        <v>1085</v>
      </c>
      <c r="J61" s="132">
        <v>1085</v>
      </c>
      <c r="K61" s="132">
        <v>362</v>
      </c>
      <c r="L61" s="132">
        <v>361</v>
      </c>
      <c r="M61" s="132">
        <v>0</v>
      </c>
      <c r="N61" s="134">
        <v>10600</v>
      </c>
      <c r="O61" s="135" t="s">
        <v>1947</v>
      </c>
      <c r="P61" s="136">
        <v>6000</v>
      </c>
      <c r="Q61" s="135" t="s">
        <v>1948</v>
      </c>
      <c r="R61" s="137" t="s">
        <v>1949</v>
      </c>
      <c r="S61" s="208" t="s">
        <v>1950</v>
      </c>
      <c r="T61" s="138" t="s">
        <v>1951</v>
      </c>
      <c r="U61" s="139">
        <v>2893</v>
      </c>
      <c r="V61" s="138" t="s">
        <v>1952</v>
      </c>
      <c r="W61" s="138" t="s">
        <v>1953</v>
      </c>
      <c r="X61" s="138" t="s">
        <v>291</v>
      </c>
      <c r="Y61" s="140"/>
      <c r="Z61" s="141" t="s">
        <v>1954</v>
      </c>
      <c r="AA61" s="142">
        <v>1</v>
      </c>
      <c r="AB61" s="142">
        <v>0.4</v>
      </c>
      <c r="AC61" s="141" t="s">
        <v>85</v>
      </c>
      <c r="AD61" s="143" t="s">
        <v>85</v>
      </c>
      <c r="AE61" s="149">
        <v>2893</v>
      </c>
      <c r="AF61" s="149">
        <v>0</v>
      </c>
      <c r="AG61" s="145"/>
      <c r="AH61" s="140"/>
      <c r="AI61" s="140"/>
      <c r="AJ61" s="146" t="s">
        <v>36</v>
      </c>
      <c r="AK61" s="146"/>
      <c r="AL61" s="146" t="s">
        <v>36</v>
      </c>
      <c r="AM61" s="146"/>
      <c r="AN61" s="146" t="s">
        <v>1639</v>
      </c>
      <c r="AO61" s="146" t="s">
        <v>1955</v>
      </c>
      <c r="AP61" s="146" t="s">
        <v>36</v>
      </c>
      <c r="AQ61" s="147"/>
      <c r="AR61" s="146" t="s">
        <v>36</v>
      </c>
      <c r="AS61" s="146"/>
      <c r="AT61" s="146" t="s">
        <v>1639</v>
      </c>
      <c r="AU61" s="146" t="s">
        <v>1956</v>
      </c>
      <c r="AV61" s="146" t="s">
        <v>1639</v>
      </c>
      <c r="AW61" s="146" t="s">
        <v>1957</v>
      </c>
      <c r="AX61" s="146" t="s">
        <v>1639</v>
      </c>
      <c r="AY61" s="146" t="s">
        <v>1958</v>
      </c>
      <c r="AZ61" s="146" t="s">
        <v>1391</v>
      </c>
      <c r="BA61" s="146"/>
      <c r="BB61" s="146" t="s">
        <v>1639</v>
      </c>
      <c r="BC61" s="146" t="s">
        <v>1959</v>
      </c>
      <c r="BD61" s="146" t="s">
        <v>1639</v>
      </c>
      <c r="BE61" s="146" t="s">
        <v>1960</v>
      </c>
      <c r="BF61" s="146" t="s">
        <v>1391</v>
      </c>
      <c r="BG61" s="146"/>
      <c r="BH61" s="148"/>
    </row>
    <row r="62" spans="1:60" ht="15" customHeight="1" x14ac:dyDescent="0.25">
      <c r="A62" s="130">
        <v>57</v>
      </c>
      <c r="B62" s="130" t="s">
        <v>773</v>
      </c>
      <c r="C62" s="131">
        <v>44562</v>
      </c>
      <c r="D62" s="131">
        <v>46022</v>
      </c>
      <c r="E62" s="132">
        <v>2087</v>
      </c>
      <c r="F62" s="133" t="s">
        <v>1629</v>
      </c>
      <c r="G62" s="132">
        <v>0</v>
      </c>
      <c r="H62" s="132">
        <v>0</v>
      </c>
      <c r="I62" s="132">
        <v>556</v>
      </c>
      <c r="J62" s="132">
        <v>556</v>
      </c>
      <c r="K62" s="132">
        <v>556</v>
      </c>
      <c r="L62" s="132">
        <v>419</v>
      </c>
      <c r="M62" s="132">
        <v>0</v>
      </c>
      <c r="N62" s="134">
        <v>0</v>
      </c>
      <c r="O62" s="135" t="s">
        <v>1494</v>
      </c>
      <c r="P62" s="136">
        <v>3000</v>
      </c>
      <c r="Q62" s="135" t="s">
        <v>1961</v>
      </c>
      <c r="R62" s="137" t="s">
        <v>1962</v>
      </c>
      <c r="S62" s="138" t="s">
        <v>1963</v>
      </c>
      <c r="T62" s="138" t="s">
        <v>1964</v>
      </c>
      <c r="U62" s="139">
        <v>2087</v>
      </c>
      <c r="V62" s="138" t="s">
        <v>1965</v>
      </c>
      <c r="W62" s="138"/>
      <c r="X62" s="138" t="s">
        <v>291</v>
      </c>
      <c r="Y62" s="140"/>
      <c r="Z62" s="141" t="s">
        <v>1954</v>
      </c>
      <c r="AA62" s="142">
        <v>1</v>
      </c>
      <c r="AB62" s="142">
        <v>0.4</v>
      </c>
      <c r="AC62" s="141" t="s">
        <v>85</v>
      </c>
      <c r="AD62" s="143" t="s">
        <v>85</v>
      </c>
      <c r="AE62" s="149">
        <v>2087</v>
      </c>
      <c r="AF62" s="149">
        <v>0</v>
      </c>
      <c r="AG62" s="145"/>
      <c r="AH62" s="140"/>
      <c r="AI62" s="140"/>
      <c r="AJ62" s="146" t="s">
        <v>36</v>
      </c>
      <c r="AK62" s="146"/>
      <c r="AL62" s="146" t="s">
        <v>36</v>
      </c>
      <c r="AM62" s="146"/>
      <c r="AN62" s="146" t="s">
        <v>1639</v>
      </c>
      <c r="AO62" s="146" t="s">
        <v>1966</v>
      </c>
      <c r="AP62" s="146" t="s">
        <v>36</v>
      </c>
      <c r="AQ62" s="147"/>
      <c r="AR62" s="146" t="s">
        <v>36</v>
      </c>
      <c r="AS62" s="146"/>
      <c r="AT62" s="146" t="s">
        <v>1639</v>
      </c>
      <c r="AU62" s="146" t="s">
        <v>1967</v>
      </c>
      <c r="AV62" s="146" t="s">
        <v>1639</v>
      </c>
      <c r="AW62" s="146" t="s">
        <v>1968</v>
      </c>
      <c r="AX62" s="146" t="s">
        <v>1639</v>
      </c>
      <c r="AY62" s="146" t="s">
        <v>1969</v>
      </c>
      <c r="AZ62" s="146" t="s">
        <v>1391</v>
      </c>
      <c r="BA62" s="146"/>
      <c r="BB62" s="146" t="s">
        <v>1639</v>
      </c>
      <c r="BC62" s="211" t="s">
        <v>1959</v>
      </c>
      <c r="BD62" s="146" t="s">
        <v>1639</v>
      </c>
      <c r="BE62" s="146" t="s">
        <v>1970</v>
      </c>
      <c r="BF62" s="146" t="s">
        <v>1391</v>
      </c>
      <c r="BG62" s="146"/>
      <c r="BH62" s="148"/>
    </row>
    <row r="63" spans="1:60" ht="15" customHeight="1" x14ac:dyDescent="0.25">
      <c r="A63" s="130">
        <v>58</v>
      </c>
      <c r="B63" s="130" t="s">
        <v>786</v>
      </c>
      <c r="C63" s="131">
        <v>44562</v>
      </c>
      <c r="D63" s="131">
        <v>46022</v>
      </c>
      <c r="E63" s="132">
        <v>3285</v>
      </c>
      <c r="F63" s="133" t="s">
        <v>1629</v>
      </c>
      <c r="G63" s="132">
        <v>0</v>
      </c>
      <c r="H63" s="132">
        <v>0</v>
      </c>
      <c r="I63" s="132">
        <v>2463.6</v>
      </c>
      <c r="J63" s="132">
        <v>821.4</v>
      </c>
      <c r="K63" s="132">
        <v>0</v>
      </c>
      <c r="L63" s="132">
        <v>0</v>
      </c>
      <c r="M63" s="132">
        <v>0</v>
      </c>
      <c r="N63" s="134">
        <v>10600</v>
      </c>
      <c r="O63" s="135" t="s">
        <v>1947</v>
      </c>
      <c r="P63" s="136">
        <v>6000</v>
      </c>
      <c r="Q63" s="135" t="s">
        <v>1948</v>
      </c>
      <c r="R63" s="137" t="s">
        <v>1949</v>
      </c>
      <c r="S63" s="208" t="s">
        <v>1971</v>
      </c>
      <c r="T63" s="138" t="s">
        <v>1972</v>
      </c>
      <c r="U63" s="139">
        <v>3285</v>
      </c>
      <c r="V63" s="138" t="s">
        <v>1952</v>
      </c>
      <c r="W63" s="138" t="s">
        <v>1953</v>
      </c>
      <c r="X63" s="138" t="s">
        <v>1973</v>
      </c>
      <c r="Y63" s="140"/>
      <c r="Z63" s="141" t="s">
        <v>1954</v>
      </c>
      <c r="AA63" s="142">
        <v>1</v>
      </c>
      <c r="AB63" s="142">
        <v>0.4</v>
      </c>
      <c r="AC63" s="141" t="s">
        <v>85</v>
      </c>
      <c r="AD63" s="143" t="s">
        <v>85</v>
      </c>
      <c r="AE63" s="149">
        <v>3285</v>
      </c>
      <c r="AF63" s="149">
        <v>0</v>
      </c>
      <c r="AG63" s="145"/>
      <c r="AH63" s="140"/>
      <c r="AI63" s="140"/>
      <c r="AJ63" s="146" t="s">
        <v>36</v>
      </c>
      <c r="AK63" s="146"/>
      <c r="AL63" s="146" t="s">
        <v>36</v>
      </c>
      <c r="AM63" s="146"/>
      <c r="AN63" s="146" t="s">
        <v>1639</v>
      </c>
      <c r="AO63" s="146" t="s">
        <v>1955</v>
      </c>
      <c r="AP63" s="146" t="s">
        <v>36</v>
      </c>
      <c r="AQ63" s="147"/>
      <c r="AR63" s="146" t="s">
        <v>36</v>
      </c>
      <c r="AS63" s="146"/>
      <c r="AT63" s="146" t="s">
        <v>1639</v>
      </c>
      <c r="AU63" s="146" t="s">
        <v>1956</v>
      </c>
      <c r="AV63" s="146" t="s">
        <v>1639</v>
      </c>
      <c r="AW63" s="211" t="s">
        <v>1957</v>
      </c>
      <c r="AX63" s="146" t="s">
        <v>1639</v>
      </c>
      <c r="AY63" s="146" t="s">
        <v>1958</v>
      </c>
      <c r="AZ63" s="146" t="s">
        <v>1391</v>
      </c>
      <c r="BA63" s="146"/>
      <c r="BB63" s="146" t="s">
        <v>1639</v>
      </c>
      <c r="BC63" s="211" t="s">
        <v>1959</v>
      </c>
      <c r="BD63" s="146" t="s">
        <v>1639</v>
      </c>
      <c r="BE63" s="211" t="s">
        <v>1960</v>
      </c>
      <c r="BF63" s="146" t="s">
        <v>1391</v>
      </c>
      <c r="BG63" s="146"/>
      <c r="BH63" s="148"/>
    </row>
    <row r="64" spans="1:60" ht="15" customHeight="1" x14ac:dyDescent="0.25">
      <c r="A64" s="130">
        <v>61</v>
      </c>
      <c r="B64" s="130" t="s">
        <v>804</v>
      </c>
      <c r="C64" s="131">
        <v>44562</v>
      </c>
      <c r="D64" s="131">
        <v>46265</v>
      </c>
      <c r="E64" s="132">
        <v>5000</v>
      </c>
      <c r="F64" s="133" t="s">
        <v>1629</v>
      </c>
      <c r="G64" s="132">
        <v>0</v>
      </c>
      <c r="H64" s="132">
        <v>0</v>
      </c>
      <c r="I64" s="132">
        <v>925.9</v>
      </c>
      <c r="J64" s="132">
        <v>1111.0999999999999</v>
      </c>
      <c r="K64" s="132">
        <v>1111.0999999999999</v>
      </c>
      <c r="L64" s="132">
        <v>1111.0999999999999</v>
      </c>
      <c r="M64" s="132">
        <v>740.7</v>
      </c>
      <c r="N64" s="134">
        <v>4000</v>
      </c>
      <c r="O64" s="135" t="s">
        <v>1974</v>
      </c>
      <c r="P64" s="136" t="s">
        <v>1494</v>
      </c>
      <c r="Q64" s="135" t="s">
        <v>1975</v>
      </c>
      <c r="R64" s="137" t="s">
        <v>1976</v>
      </c>
      <c r="S64" s="138" t="s">
        <v>1977</v>
      </c>
      <c r="T64" s="138" t="s">
        <v>1978</v>
      </c>
      <c r="U64" s="139">
        <v>5000</v>
      </c>
      <c r="V64" s="138" t="s">
        <v>1979</v>
      </c>
      <c r="W64" s="138" t="s">
        <v>1980</v>
      </c>
      <c r="X64" s="138" t="s">
        <v>291</v>
      </c>
      <c r="Y64" s="140"/>
      <c r="Z64" s="141" t="s">
        <v>1981</v>
      </c>
      <c r="AA64" s="142">
        <v>1</v>
      </c>
      <c r="AB64" s="142">
        <v>0.4</v>
      </c>
      <c r="AC64" s="141" t="s">
        <v>85</v>
      </c>
      <c r="AD64" s="143" t="s">
        <v>85</v>
      </c>
      <c r="AE64" s="149">
        <v>5000</v>
      </c>
      <c r="AF64" s="149">
        <v>0</v>
      </c>
      <c r="AG64" s="145"/>
      <c r="AH64" s="140"/>
      <c r="AI64" s="140"/>
      <c r="AJ64" s="146" t="s">
        <v>1639</v>
      </c>
      <c r="AK64" s="146" t="s">
        <v>1982</v>
      </c>
      <c r="AL64" s="146" t="s">
        <v>36</v>
      </c>
      <c r="AM64" s="146"/>
      <c r="AN64" s="146" t="s">
        <v>1639</v>
      </c>
      <c r="AO64" s="146" t="s">
        <v>1983</v>
      </c>
      <c r="AP64" s="146" t="s">
        <v>36</v>
      </c>
      <c r="AQ64" s="147"/>
      <c r="AR64" s="146" t="s">
        <v>1639</v>
      </c>
      <c r="AS64" s="146" t="s">
        <v>1984</v>
      </c>
      <c r="AT64" s="146" t="s">
        <v>36</v>
      </c>
      <c r="AU64" s="146"/>
      <c r="AV64" s="146" t="s">
        <v>1391</v>
      </c>
      <c r="AW64" s="146"/>
      <c r="AX64" s="146" t="s">
        <v>1639</v>
      </c>
      <c r="AY64" s="146" t="s">
        <v>1985</v>
      </c>
      <c r="AZ64" s="146" t="s">
        <v>1391</v>
      </c>
      <c r="BA64" s="146"/>
      <c r="BB64" s="146" t="s">
        <v>1639</v>
      </c>
      <c r="BC64" s="146" t="s">
        <v>1986</v>
      </c>
      <c r="BD64" s="146" t="s">
        <v>1391</v>
      </c>
      <c r="BE64" s="146"/>
      <c r="BF64" s="146" t="s">
        <v>1639</v>
      </c>
      <c r="BG64" s="146" t="s">
        <v>1987</v>
      </c>
      <c r="BH64" s="148"/>
    </row>
    <row r="65" spans="1:60" ht="15" customHeight="1" x14ac:dyDescent="0.25">
      <c r="A65" s="130">
        <v>62</v>
      </c>
      <c r="B65" s="130" t="s">
        <v>811</v>
      </c>
      <c r="C65" s="131">
        <v>44562</v>
      </c>
      <c r="D65" s="131">
        <v>46265</v>
      </c>
      <c r="E65" s="132">
        <v>1660</v>
      </c>
      <c r="F65" s="133" t="s">
        <v>1629</v>
      </c>
      <c r="G65" s="132">
        <v>0</v>
      </c>
      <c r="H65" s="132">
        <v>0</v>
      </c>
      <c r="I65" s="132">
        <v>199.2</v>
      </c>
      <c r="J65" s="132">
        <v>464.8</v>
      </c>
      <c r="K65" s="132">
        <v>464.8</v>
      </c>
      <c r="L65" s="132">
        <v>464.8</v>
      </c>
      <c r="M65" s="132">
        <v>66.400000000000006</v>
      </c>
      <c r="N65" s="134">
        <v>10000</v>
      </c>
      <c r="O65" s="135" t="s">
        <v>1988</v>
      </c>
      <c r="P65" s="136" t="s">
        <v>1494</v>
      </c>
      <c r="Q65" s="135" t="s">
        <v>1989</v>
      </c>
      <c r="R65" s="137" t="s">
        <v>1976</v>
      </c>
      <c r="S65" s="138" t="s">
        <v>1990</v>
      </c>
      <c r="T65" s="138" t="s">
        <v>1978</v>
      </c>
      <c r="U65" s="139">
        <v>1660</v>
      </c>
      <c r="V65" s="138" t="s">
        <v>1991</v>
      </c>
      <c r="W65" s="138" t="s">
        <v>1992</v>
      </c>
      <c r="X65" s="138" t="s">
        <v>291</v>
      </c>
      <c r="Y65" s="140"/>
      <c r="Z65" s="141" t="s">
        <v>1993</v>
      </c>
      <c r="AA65" s="142">
        <v>1</v>
      </c>
      <c r="AB65" s="142">
        <v>0.4</v>
      </c>
      <c r="AC65" s="141" t="s">
        <v>85</v>
      </c>
      <c r="AD65" s="143" t="s">
        <v>85</v>
      </c>
      <c r="AE65" s="149">
        <v>1660</v>
      </c>
      <c r="AF65" s="149">
        <v>0</v>
      </c>
      <c r="AG65" s="145"/>
      <c r="AH65" s="140"/>
      <c r="AI65" s="140"/>
      <c r="AJ65" s="146" t="s">
        <v>1639</v>
      </c>
      <c r="AK65" s="146" t="s">
        <v>1994</v>
      </c>
      <c r="AL65" s="146" t="s">
        <v>36</v>
      </c>
      <c r="AM65" s="146"/>
      <c r="AN65" s="146" t="s">
        <v>36</v>
      </c>
      <c r="AO65" s="146"/>
      <c r="AP65" s="146" t="s">
        <v>1639</v>
      </c>
      <c r="AQ65" s="147" t="s">
        <v>1995</v>
      </c>
      <c r="AR65" s="146" t="s">
        <v>36</v>
      </c>
      <c r="AS65" s="146"/>
      <c r="AT65" s="146" t="s">
        <v>36</v>
      </c>
      <c r="AU65" s="146"/>
      <c r="AV65" s="146" t="s">
        <v>1391</v>
      </c>
      <c r="AW65" s="146"/>
      <c r="AX65" s="146" t="s">
        <v>1639</v>
      </c>
      <c r="AY65" s="146" t="s">
        <v>1996</v>
      </c>
      <c r="AZ65" s="146" t="s">
        <v>1639</v>
      </c>
      <c r="BA65" s="146" t="s">
        <v>1997</v>
      </c>
      <c r="BB65" s="146" t="s">
        <v>1391</v>
      </c>
      <c r="BC65" s="146"/>
      <c r="BD65" s="146" t="s">
        <v>1639</v>
      </c>
      <c r="BE65" s="146" t="s">
        <v>1998</v>
      </c>
      <c r="BF65" s="146" t="s">
        <v>1639</v>
      </c>
      <c r="BG65" s="146" t="s">
        <v>1999</v>
      </c>
      <c r="BH65" s="148"/>
    </row>
    <row r="66" spans="1:60" ht="15" customHeight="1" x14ac:dyDescent="0.25">
      <c r="A66" s="130">
        <v>63</v>
      </c>
      <c r="B66" s="130" t="s">
        <v>819</v>
      </c>
      <c r="C66" s="131">
        <v>44562</v>
      </c>
      <c r="D66" s="131">
        <v>46022</v>
      </c>
      <c r="E66" s="132">
        <v>1200</v>
      </c>
      <c r="F66" s="133" t="s">
        <v>1629</v>
      </c>
      <c r="G66" s="132">
        <v>0</v>
      </c>
      <c r="H66" s="132">
        <v>0</v>
      </c>
      <c r="I66" s="132">
        <v>517</v>
      </c>
      <c r="J66" s="132">
        <v>249</v>
      </c>
      <c r="K66" s="132">
        <v>331</v>
      </c>
      <c r="L66" s="132">
        <v>103</v>
      </c>
      <c r="M66" s="132">
        <v>0</v>
      </c>
      <c r="N66" s="134" t="s">
        <v>1494</v>
      </c>
      <c r="O66" s="135" t="s">
        <v>1494</v>
      </c>
      <c r="P66" s="136">
        <v>0</v>
      </c>
      <c r="Q66" s="135" t="s">
        <v>1494</v>
      </c>
      <c r="R66" s="137" t="s">
        <v>1854</v>
      </c>
      <c r="S66" s="138" t="s">
        <v>2000</v>
      </c>
      <c r="T66" s="138" t="s">
        <v>1494</v>
      </c>
      <c r="U66" s="139">
        <v>1200</v>
      </c>
      <c r="V66" s="138" t="s">
        <v>1635</v>
      </c>
      <c r="W66" s="138" t="s">
        <v>1494</v>
      </c>
      <c r="X66" s="138" t="s">
        <v>291</v>
      </c>
      <c r="Y66" s="140"/>
      <c r="Z66" s="141" t="s">
        <v>2001</v>
      </c>
      <c r="AA66" s="142">
        <v>1</v>
      </c>
      <c r="AB66" s="142">
        <v>0.4</v>
      </c>
      <c r="AC66" s="141" t="s">
        <v>85</v>
      </c>
      <c r="AD66" s="143" t="s">
        <v>85</v>
      </c>
      <c r="AE66" s="149">
        <v>1200</v>
      </c>
      <c r="AF66" s="149">
        <v>0</v>
      </c>
      <c r="AG66" s="145"/>
      <c r="AH66" s="140"/>
      <c r="AI66" s="140"/>
      <c r="AJ66" s="146" t="s">
        <v>1639</v>
      </c>
      <c r="AK66" s="146" t="s">
        <v>2002</v>
      </c>
      <c r="AL66" s="146" t="s">
        <v>36</v>
      </c>
      <c r="AM66" s="146"/>
      <c r="AN66" s="146" t="s">
        <v>36</v>
      </c>
      <c r="AO66" s="146"/>
      <c r="AP66" s="146" t="s">
        <v>36</v>
      </c>
      <c r="AQ66" s="147"/>
      <c r="AR66" s="146" t="s">
        <v>36</v>
      </c>
      <c r="AS66" s="146"/>
      <c r="AT66" s="146" t="s">
        <v>36</v>
      </c>
      <c r="AU66" s="146"/>
      <c r="AV66" s="146" t="s">
        <v>1391</v>
      </c>
      <c r="AW66" s="146"/>
      <c r="AX66" s="146" t="s">
        <v>1639</v>
      </c>
      <c r="AY66" s="146" t="s">
        <v>2003</v>
      </c>
      <c r="AZ66" s="146" t="s">
        <v>1639</v>
      </c>
      <c r="BA66" s="146" t="s">
        <v>2004</v>
      </c>
      <c r="BB66" s="146" t="s">
        <v>1639</v>
      </c>
      <c r="BC66" s="146" t="s">
        <v>2005</v>
      </c>
      <c r="BD66" s="146" t="s">
        <v>1639</v>
      </c>
      <c r="BE66" s="146" t="s">
        <v>2006</v>
      </c>
      <c r="BF66" s="146" t="s">
        <v>1639</v>
      </c>
      <c r="BG66" s="146" t="s">
        <v>2007</v>
      </c>
      <c r="BH66" s="148"/>
    </row>
    <row r="67" spans="1:60" ht="15" customHeight="1" x14ac:dyDescent="0.25">
      <c r="A67" s="130">
        <v>64</v>
      </c>
      <c r="B67" s="130" t="s">
        <v>830</v>
      </c>
      <c r="C67" s="131">
        <v>44562</v>
      </c>
      <c r="D67" s="131">
        <v>46022</v>
      </c>
      <c r="E67" s="132">
        <v>300</v>
      </c>
      <c r="F67" s="133" t="s">
        <v>1629</v>
      </c>
      <c r="G67" s="132">
        <v>0</v>
      </c>
      <c r="H67" s="132">
        <v>0</v>
      </c>
      <c r="I67" s="132">
        <v>20</v>
      </c>
      <c r="J67" s="132">
        <v>60</v>
      </c>
      <c r="K67" s="132">
        <v>110</v>
      </c>
      <c r="L67" s="132">
        <v>110</v>
      </c>
      <c r="M67" s="132">
        <v>0</v>
      </c>
      <c r="N67" s="134">
        <v>500</v>
      </c>
      <c r="O67" s="135" t="s">
        <v>2008</v>
      </c>
      <c r="P67" s="136">
        <v>0</v>
      </c>
      <c r="Q67" s="135" t="s">
        <v>1494</v>
      </c>
      <c r="R67" s="137" t="s">
        <v>1854</v>
      </c>
      <c r="S67" s="138" t="s">
        <v>2009</v>
      </c>
      <c r="T67" s="138" t="s">
        <v>1494</v>
      </c>
      <c r="U67" s="139">
        <v>300</v>
      </c>
      <c r="V67" s="138" t="s">
        <v>1635</v>
      </c>
      <c r="W67" s="138" t="s">
        <v>1494</v>
      </c>
      <c r="X67" s="138" t="s">
        <v>291</v>
      </c>
      <c r="Y67" s="140"/>
      <c r="Z67" s="141" t="s">
        <v>2010</v>
      </c>
      <c r="AA67" s="142">
        <v>1</v>
      </c>
      <c r="AB67" s="142">
        <v>0.4</v>
      </c>
      <c r="AC67" s="141" t="s">
        <v>85</v>
      </c>
      <c r="AD67" s="143" t="s">
        <v>85</v>
      </c>
      <c r="AE67" s="149">
        <v>300</v>
      </c>
      <c r="AF67" s="149">
        <v>0</v>
      </c>
      <c r="AG67" s="145"/>
      <c r="AH67" s="140"/>
      <c r="AI67" s="140"/>
      <c r="AJ67" s="146" t="s">
        <v>1639</v>
      </c>
      <c r="AK67" s="146" t="s">
        <v>2002</v>
      </c>
      <c r="AL67" s="146" t="s">
        <v>36</v>
      </c>
      <c r="AM67" s="146"/>
      <c r="AN67" s="146" t="s">
        <v>36</v>
      </c>
      <c r="AO67" s="146"/>
      <c r="AP67" s="146" t="s">
        <v>36</v>
      </c>
      <c r="AQ67" s="147"/>
      <c r="AR67" s="146" t="s">
        <v>36</v>
      </c>
      <c r="AS67" s="146"/>
      <c r="AT67" s="146" t="s">
        <v>36</v>
      </c>
      <c r="AU67" s="146"/>
      <c r="AV67" s="146" t="s">
        <v>1391</v>
      </c>
      <c r="AW67" s="146"/>
      <c r="AX67" s="146" t="s">
        <v>1639</v>
      </c>
      <c r="AY67" s="146" t="s">
        <v>2011</v>
      </c>
      <c r="AZ67" s="146" t="s">
        <v>1639</v>
      </c>
      <c r="BA67" s="146" t="s">
        <v>2004</v>
      </c>
      <c r="BB67" s="146" t="s">
        <v>1639</v>
      </c>
      <c r="BC67" s="146" t="s">
        <v>2005</v>
      </c>
      <c r="BD67" s="146" t="s">
        <v>1639</v>
      </c>
      <c r="BE67" s="146" t="s">
        <v>2006</v>
      </c>
      <c r="BF67" s="146" t="s">
        <v>1639</v>
      </c>
      <c r="BG67" s="146" t="s">
        <v>2007</v>
      </c>
      <c r="BH67" s="148"/>
    </row>
    <row r="68" spans="1:60" ht="15" customHeight="1" x14ac:dyDescent="0.25">
      <c r="A68" s="130">
        <v>65</v>
      </c>
      <c r="B68" s="130" t="s">
        <v>834</v>
      </c>
      <c r="C68" s="131">
        <v>44562</v>
      </c>
      <c r="D68" s="131">
        <v>46022</v>
      </c>
      <c r="E68" s="132">
        <v>144</v>
      </c>
      <c r="F68" s="133" t="s">
        <v>1629</v>
      </c>
      <c r="G68" s="132">
        <v>0</v>
      </c>
      <c r="H68" s="132">
        <v>0</v>
      </c>
      <c r="I68" s="132">
        <v>20</v>
      </c>
      <c r="J68" s="132">
        <v>25</v>
      </c>
      <c r="K68" s="132">
        <v>37</v>
      </c>
      <c r="L68" s="132">
        <v>62</v>
      </c>
      <c r="M68" s="132">
        <v>0</v>
      </c>
      <c r="N68" s="134">
        <v>0</v>
      </c>
      <c r="O68" s="135"/>
      <c r="P68" s="136">
        <v>0</v>
      </c>
      <c r="Q68" s="135"/>
      <c r="R68" s="137" t="s">
        <v>1854</v>
      </c>
      <c r="S68" s="138" t="s">
        <v>2009</v>
      </c>
      <c r="T68" s="138" t="s">
        <v>1494</v>
      </c>
      <c r="U68" s="139">
        <v>144</v>
      </c>
      <c r="V68" s="138" t="s">
        <v>1635</v>
      </c>
      <c r="W68" s="138" t="s">
        <v>1494</v>
      </c>
      <c r="X68" s="138" t="s">
        <v>291</v>
      </c>
      <c r="Y68" s="140"/>
      <c r="Z68" s="141" t="s">
        <v>2010</v>
      </c>
      <c r="AA68" s="142">
        <v>1</v>
      </c>
      <c r="AB68" s="142">
        <v>0.4</v>
      </c>
      <c r="AC68" s="141" t="s">
        <v>85</v>
      </c>
      <c r="AD68" s="143" t="s">
        <v>85</v>
      </c>
      <c r="AE68" s="149">
        <v>144</v>
      </c>
      <c r="AF68" s="149">
        <v>0</v>
      </c>
      <c r="AG68" s="145"/>
      <c r="AH68" s="140"/>
      <c r="AI68" s="140"/>
      <c r="AJ68" s="146" t="s">
        <v>1639</v>
      </c>
      <c r="AK68" s="211" t="s">
        <v>2002</v>
      </c>
      <c r="AL68" s="146" t="s">
        <v>36</v>
      </c>
      <c r="AM68" s="146"/>
      <c r="AN68" s="146" t="s">
        <v>36</v>
      </c>
      <c r="AO68" s="146"/>
      <c r="AP68" s="146" t="s">
        <v>36</v>
      </c>
      <c r="AQ68" s="147"/>
      <c r="AR68" s="146" t="s">
        <v>36</v>
      </c>
      <c r="AS68" s="146"/>
      <c r="AT68" s="146" t="s">
        <v>36</v>
      </c>
      <c r="AU68" s="146"/>
      <c r="AV68" s="146" t="s">
        <v>1391</v>
      </c>
      <c r="AW68" s="146"/>
      <c r="AX68" s="146" t="s">
        <v>1639</v>
      </c>
      <c r="AY68" s="146" t="s">
        <v>2011</v>
      </c>
      <c r="AZ68" s="146" t="s">
        <v>1639</v>
      </c>
      <c r="BA68" s="146" t="s">
        <v>2004</v>
      </c>
      <c r="BB68" s="146" t="s">
        <v>1639</v>
      </c>
      <c r="BC68" s="146" t="s">
        <v>2005</v>
      </c>
      <c r="BD68" s="146" t="s">
        <v>1639</v>
      </c>
      <c r="BE68" s="146" t="s">
        <v>2006</v>
      </c>
      <c r="BF68" s="146" t="s">
        <v>1639</v>
      </c>
      <c r="BG68" s="146" t="s">
        <v>2007</v>
      </c>
      <c r="BH68" s="148"/>
    </row>
    <row r="69" spans="1:60" ht="15" customHeight="1" x14ac:dyDescent="0.25">
      <c r="A69" s="130">
        <v>66</v>
      </c>
      <c r="B69" s="130" t="s">
        <v>841</v>
      </c>
      <c r="C69" s="131">
        <v>44197</v>
      </c>
      <c r="D69" s="131">
        <v>45657</v>
      </c>
      <c r="E69" s="132">
        <v>940</v>
      </c>
      <c r="F69" s="133" t="s">
        <v>1629</v>
      </c>
      <c r="G69" s="132">
        <v>0</v>
      </c>
      <c r="H69" s="132">
        <v>0</v>
      </c>
      <c r="I69" s="132">
        <v>166.5</v>
      </c>
      <c r="J69" s="132">
        <v>279</v>
      </c>
      <c r="K69" s="132">
        <v>307</v>
      </c>
      <c r="L69" s="132">
        <v>187.5</v>
      </c>
      <c r="M69" s="132">
        <v>0</v>
      </c>
      <c r="N69" s="134">
        <v>1200</v>
      </c>
      <c r="O69" s="135" t="s">
        <v>2008</v>
      </c>
      <c r="P69" s="136">
        <v>0</v>
      </c>
      <c r="Q69" s="135" t="s">
        <v>1494</v>
      </c>
      <c r="R69" s="137" t="s">
        <v>1854</v>
      </c>
      <c r="S69" s="138" t="s">
        <v>2012</v>
      </c>
      <c r="T69" s="138" t="s">
        <v>1494</v>
      </c>
      <c r="U69" s="139">
        <v>940</v>
      </c>
      <c r="V69" s="138" t="s">
        <v>1635</v>
      </c>
      <c r="W69" s="138" t="s">
        <v>1494</v>
      </c>
      <c r="X69" s="138" t="s">
        <v>291</v>
      </c>
      <c r="Y69" s="140"/>
      <c r="Z69" s="141" t="s">
        <v>2010</v>
      </c>
      <c r="AA69" s="142">
        <v>1</v>
      </c>
      <c r="AB69" s="142">
        <v>0.4</v>
      </c>
      <c r="AC69" s="141" t="s">
        <v>85</v>
      </c>
      <c r="AD69" s="143" t="s">
        <v>85</v>
      </c>
      <c r="AE69" s="149">
        <v>940</v>
      </c>
      <c r="AF69" s="149">
        <v>0</v>
      </c>
      <c r="AG69" s="145"/>
      <c r="AH69" s="140"/>
      <c r="AI69" s="140"/>
      <c r="AJ69" s="146" t="s">
        <v>1639</v>
      </c>
      <c r="AK69" s="146" t="s">
        <v>2013</v>
      </c>
      <c r="AL69" s="146" t="s">
        <v>1639</v>
      </c>
      <c r="AM69" s="146" t="s">
        <v>2014</v>
      </c>
      <c r="AN69" s="146" t="s">
        <v>1639</v>
      </c>
      <c r="AO69" s="146" t="s">
        <v>2015</v>
      </c>
      <c r="AP69" s="146" t="s">
        <v>36</v>
      </c>
      <c r="AQ69" s="147"/>
      <c r="AR69" s="146" t="s">
        <v>36</v>
      </c>
      <c r="AS69" s="146"/>
      <c r="AT69" s="146" t="s">
        <v>1639</v>
      </c>
      <c r="AU69" s="146" t="s">
        <v>2016</v>
      </c>
      <c r="AV69" s="146" t="s">
        <v>1391</v>
      </c>
      <c r="AW69" s="146"/>
      <c r="AX69" s="146" t="s">
        <v>1639</v>
      </c>
      <c r="AY69" s="146" t="s">
        <v>2017</v>
      </c>
      <c r="AZ69" s="146" t="s">
        <v>1391</v>
      </c>
      <c r="BA69" s="146"/>
      <c r="BB69" s="146" t="s">
        <v>1639</v>
      </c>
      <c r="BC69" s="146" t="s">
        <v>2018</v>
      </c>
      <c r="BD69" s="146" t="s">
        <v>1639</v>
      </c>
      <c r="BE69" s="146" t="s">
        <v>2019</v>
      </c>
      <c r="BF69" s="146" t="s">
        <v>1391</v>
      </c>
      <c r="BG69" s="146"/>
      <c r="BH69" s="148"/>
    </row>
    <row r="70" spans="1:60" ht="15" customHeight="1" x14ac:dyDescent="0.25">
      <c r="A70" s="130">
        <v>67</v>
      </c>
      <c r="B70" s="130" t="s">
        <v>845</v>
      </c>
      <c r="C70" s="131">
        <v>44562</v>
      </c>
      <c r="D70" s="131">
        <v>46022</v>
      </c>
      <c r="E70" s="132">
        <v>600</v>
      </c>
      <c r="F70" s="133" t="s">
        <v>1629</v>
      </c>
      <c r="G70" s="132">
        <v>0</v>
      </c>
      <c r="H70" s="132">
        <v>0</v>
      </c>
      <c r="I70" s="132">
        <v>50</v>
      </c>
      <c r="J70" s="132">
        <v>195</v>
      </c>
      <c r="K70" s="132">
        <v>200</v>
      </c>
      <c r="L70" s="132">
        <v>155</v>
      </c>
      <c r="M70" s="132">
        <v>0</v>
      </c>
      <c r="N70" s="134">
        <v>0</v>
      </c>
      <c r="O70" s="135"/>
      <c r="P70" s="136">
        <v>0</v>
      </c>
      <c r="Q70" s="135" t="s">
        <v>1494</v>
      </c>
      <c r="R70" s="137" t="s">
        <v>1854</v>
      </c>
      <c r="S70" s="138" t="s">
        <v>2012</v>
      </c>
      <c r="T70" s="138" t="s">
        <v>1494</v>
      </c>
      <c r="U70" s="139">
        <v>600</v>
      </c>
      <c r="V70" s="138" t="s">
        <v>1635</v>
      </c>
      <c r="W70" s="138" t="s">
        <v>1494</v>
      </c>
      <c r="X70" s="138" t="s">
        <v>291</v>
      </c>
      <c r="Y70" s="140"/>
      <c r="Z70" s="141" t="s">
        <v>2010</v>
      </c>
      <c r="AA70" s="142">
        <v>1</v>
      </c>
      <c r="AB70" s="142">
        <v>0.4</v>
      </c>
      <c r="AC70" s="141" t="s">
        <v>85</v>
      </c>
      <c r="AD70" s="143" t="s">
        <v>85</v>
      </c>
      <c r="AE70" s="149">
        <v>600</v>
      </c>
      <c r="AF70" s="149">
        <v>0</v>
      </c>
      <c r="AG70" s="145"/>
      <c r="AH70" s="140"/>
      <c r="AI70" s="140"/>
      <c r="AJ70" s="146" t="s">
        <v>1639</v>
      </c>
      <c r="AK70" s="146" t="s">
        <v>2013</v>
      </c>
      <c r="AL70" s="146" t="s">
        <v>1639</v>
      </c>
      <c r="AM70" s="146" t="s">
        <v>2014</v>
      </c>
      <c r="AN70" s="146" t="s">
        <v>1639</v>
      </c>
      <c r="AO70" s="146" t="s">
        <v>2015</v>
      </c>
      <c r="AP70" s="146" t="s">
        <v>36</v>
      </c>
      <c r="AQ70" s="147"/>
      <c r="AR70" s="146" t="s">
        <v>36</v>
      </c>
      <c r="AS70" s="146"/>
      <c r="AT70" s="146" t="s">
        <v>1639</v>
      </c>
      <c r="AU70" s="146" t="s">
        <v>2016</v>
      </c>
      <c r="AV70" s="146" t="s">
        <v>1391</v>
      </c>
      <c r="AW70" s="146"/>
      <c r="AX70" s="146" t="s">
        <v>1639</v>
      </c>
      <c r="AY70" s="146"/>
      <c r="AZ70" s="146" t="s">
        <v>1391</v>
      </c>
      <c r="BA70" s="146"/>
      <c r="BB70" s="146" t="s">
        <v>1639</v>
      </c>
      <c r="BC70" s="146" t="s">
        <v>2018</v>
      </c>
      <c r="BD70" s="146" t="s">
        <v>1639</v>
      </c>
      <c r="BE70" s="146" t="s">
        <v>2019</v>
      </c>
      <c r="BF70" s="146" t="s">
        <v>1391</v>
      </c>
      <c r="BG70" s="146"/>
      <c r="BH70" s="148"/>
    </row>
    <row r="71" spans="1:60" ht="15" customHeight="1" x14ac:dyDescent="0.25">
      <c r="A71" s="130">
        <v>68</v>
      </c>
      <c r="B71" s="130" t="s">
        <v>852</v>
      </c>
      <c r="C71" s="131">
        <v>44562</v>
      </c>
      <c r="D71" s="131">
        <v>46022</v>
      </c>
      <c r="E71" s="132">
        <v>1700</v>
      </c>
      <c r="F71" s="133" t="s">
        <v>1629</v>
      </c>
      <c r="G71" s="132">
        <v>0</v>
      </c>
      <c r="H71" s="132">
        <v>0</v>
      </c>
      <c r="I71" s="132">
        <v>0</v>
      </c>
      <c r="J71" s="132">
        <v>520</v>
      </c>
      <c r="K71" s="132">
        <v>295</v>
      </c>
      <c r="L71" s="132">
        <v>590</v>
      </c>
      <c r="M71" s="132">
        <v>295</v>
      </c>
      <c r="N71" s="134">
        <v>8200</v>
      </c>
      <c r="O71" s="135" t="s">
        <v>2020</v>
      </c>
      <c r="P71" s="136">
        <v>0</v>
      </c>
      <c r="Q71" s="135" t="s">
        <v>1494</v>
      </c>
      <c r="R71" s="137" t="s">
        <v>1854</v>
      </c>
      <c r="S71" s="138" t="s">
        <v>2021</v>
      </c>
      <c r="T71" s="138" t="s">
        <v>1494</v>
      </c>
      <c r="U71" s="139">
        <v>1700</v>
      </c>
      <c r="V71" s="138" t="s">
        <v>1635</v>
      </c>
      <c r="W71" s="138" t="s">
        <v>1494</v>
      </c>
      <c r="X71" s="138" t="s">
        <v>291</v>
      </c>
      <c r="Y71" s="140"/>
      <c r="Z71" s="141" t="s">
        <v>2022</v>
      </c>
      <c r="AA71" s="142">
        <v>1</v>
      </c>
      <c r="AB71" s="142">
        <v>0.4</v>
      </c>
      <c r="AC71" s="141" t="s">
        <v>85</v>
      </c>
      <c r="AD71" s="143" t="s">
        <v>85</v>
      </c>
      <c r="AE71" s="149">
        <v>1700</v>
      </c>
      <c r="AF71" s="149">
        <v>0</v>
      </c>
      <c r="AG71" s="145"/>
      <c r="AH71" s="140"/>
      <c r="AI71" s="140"/>
      <c r="AJ71" s="146" t="s">
        <v>1639</v>
      </c>
      <c r="AK71" s="146" t="s">
        <v>2013</v>
      </c>
      <c r="AL71" s="146" t="s">
        <v>2023</v>
      </c>
      <c r="AM71" s="146" t="s">
        <v>2014</v>
      </c>
      <c r="AN71" s="146" t="s">
        <v>1639</v>
      </c>
      <c r="AO71" s="146" t="s">
        <v>2015</v>
      </c>
      <c r="AP71" s="146" t="s">
        <v>36</v>
      </c>
      <c r="AQ71" s="147"/>
      <c r="AR71" s="146" t="s">
        <v>36</v>
      </c>
      <c r="AS71" s="146"/>
      <c r="AT71" s="146" t="s">
        <v>1639</v>
      </c>
      <c r="AU71" s="146" t="s">
        <v>2016</v>
      </c>
      <c r="AV71" s="146" t="s">
        <v>1391</v>
      </c>
      <c r="AW71" s="146"/>
      <c r="AX71" s="146" t="s">
        <v>1639</v>
      </c>
      <c r="AY71" s="146"/>
      <c r="AZ71" s="146" t="s">
        <v>1391</v>
      </c>
      <c r="BA71" s="146"/>
      <c r="BB71" s="146" t="s">
        <v>1639</v>
      </c>
      <c r="BC71" s="146" t="s">
        <v>2018</v>
      </c>
      <c r="BD71" s="146" t="s">
        <v>1639</v>
      </c>
      <c r="BE71" s="146" t="s">
        <v>2019</v>
      </c>
      <c r="BF71" s="146" t="s">
        <v>1391</v>
      </c>
      <c r="BG71" s="146"/>
      <c r="BH71" s="148"/>
    </row>
    <row r="72" spans="1:60" ht="15" customHeight="1" x14ac:dyDescent="0.25">
      <c r="A72" s="130">
        <v>69</v>
      </c>
      <c r="B72" s="130" t="s">
        <v>2024</v>
      </c>
      <c r="C72" s="131">
        <v>44197</v>
      </c>
      <c r="D72" s="131">
        <v>46022</v>
      </c>
      <c r="E72" s="132">
        <v>0</v>
      </c>
      <c r="F72" s="133"/>
      <c r="G72" s="132">
        <v>0</v>
      </c>
      <c r="H72" s="132">
        <v>0</v>
      </c>
      <c r="I72" s="132">
        <v>0</v>
      </c>
      <c r="J72" s="132">
        <v>0</v>
      </c>
      <c r="K72" s="132">
        <v>0</v>
      </c>
      <c r="L72" s="132">
        <v>0</v>
      </c>
      <c r="M72" s="132">
        <v>0</v>
      </c>
      <c r="N72" s="134">
        <v>0</v>
      </c>
      <c r="O72" s="135" t="s">
        <v>1494</v>
      </c>
      <c r="P72" s="136" t="s">
        <v>1494</v>
      </c>
      <c r="Q72" s="135" t="s">
        <v>1494</v>
      </c>
      <c r="R72" s="137" t="s">
        <v>1949</v>
      </c>
      <c r="S72" s="138" t="s">
        <v>1494</v>
      </c>
      <c r="T72" s="138" t="s">
        <v>1494</v>
      </c>
      <c r="U72" s="139" t="s">
        <v>1494</v>
      </c>
      <c r="V72" s="138" t="s">
        <v>1494</v>
      </c>
      <c r="W72" s="138" t="s">
        <v>1494</v>
      </c>
      <c r="X72" s="138"/>
      <c r="Y72" s="140"/>
      <c r="Z72" s="141" t="s">
        <v>2025</v>
      </c>
      <c r="AA72" s="142">
        <v>1</v>
      </c>
      <c r="AB72" s="142">
        <v>0.4</v>
      </c>
      <c r="AC72" s="141" t="s">
        <v>85</v>
      </c>
      <c r="AD72" s="143" t="s">
        <v>85</v>
      </c>
      <c r="AE72" s="149">
        <v>0</v>
      </c>
      <c r="AF72" s="149">
        <v>0</v>
      </c>
      <c r="AG72" s="145"/>
      <c r="AH72" s="140"/>
      <c r="AI72" s="140"/>
      <c r="AJ72" s="146" t="s">
        <v>1639</v>
      </c>
      <c r="AK72" s="211" t="s">
        <v>2026</v>
      </c>
      <c r="AL72" s="146" t="s">
        <v>1639</v>
      </c>
      <c r="AM72" s="211" t="s">
        <v>2027</v>
      </c>
      <c r="AN72" s="146" t="s">
        <v>1639</v>
      </c>
      <c r="AO72" s="146" t="s">
        <v>2028</v>
      </c>
      <c r="AP72" s="146" t="s">
        <v>1639</v>
      </c>
      <c r="AQ72" s="147" t="s">
        <v>2029</v>
      </c>
      <c r="AR72" s="146" t="s">
        <v>1639</v>
      </c>
      <c r="AS72" s="146" t="s">
        <v>2030</v>
      </c>
      <c r="AT72" s="146" t="s">
        <v>1639</v>
      </c>
      <c r="AU72" s="146" t="s">
        <v>2031</v>
      </c>
      <c r="AV72" s="146" t="s">
        <v>1391</v>
      </c>
      <c r="AW72" s="146"/>
      <c r="AX72" s="146" t="s">
        <v>1391</v>
      </c>
      <c r="AY72" s="146"/>
      <c r="AZ72" s="146" t="s">
        <v>1391</v>
      </c>
      <c r="BA72" s="146"/>
      <c r="BB72" s="146" t="s">
        <v>1391</v>
      </c>
      <c r="BC72" s="146"/>
      <c r="BD72" s="146" t="s">
        <v>1391</v>
      </c>
      <c r="BE72" s="146"/>
      <c r="BF72" s="146" t="s">
        <v>1391</v>
      </c>
      <c r="BG72" s="146"/>
      <c r="BH72" s="148"/>
    </row>
    <row r="73" spans="1:60" ht="15" customHeight="1" x14ac:dyDescent="0.25">
      <c r="A73" s="130">
        <v>72</v>
      </c>
      <c r="B73" s="130" t="s">
        <v>870</v>
      </c>
      <c r="C73" s="131">
        <v>44197</v>
      </c>
      <c r="D73" s="131">
        <v>46265</v>
      </c>
      <c r="E73" s="132">
        <v>8457.6</v>
      </c>
      <c r="F73" s="133" t="s">
        <v>1629</v>
      </c>
      <c r="G73" s="132">
        <v>0</v>
      </c>
      <c r="H73" s="132">
        <v>0</v>
      </c>
      <c r="I73" s="132">
        <v>2452.6999999999998</v>
      </c>
      <c r="J73" s="132">
        <v>2114.4</v>
      </c>
      <c r="K73" s="132">
        <v>2114.4</v>
      </c>
      <c r="L73" s="132">
        <v>1776.1</v>
      </c>
      <c r="M73" s="132">
        <v>0</v>
      </c>
      <c r="N73" s="134">
        <v>0</v>
      </c>
      <c r="O73" s="135" t="s">
        <v>1494</v>
      </c>
      <c r="P73" s="136">
        <v>30350</v>
      </c>
      <c r="Q73" s="135" t="s">
        <v>2032</v>
      </c>
      <c r="R73" s="137" t="s">
        <v>1949</v>
      </c>
      <c r="S73" s="138" t="s">
        <v>2033</v>
      </c>
      <c r="T73" s="138" t="s">
        <v>2034</v>
      </c>
      <c r="U73" s="139">
        <v>8457.5</v>
      </c>
      <c r="V73" s="138" t="s">
        <v>2035</v>
      </c>
      <c r="W73" s="138" t="s">
        <v>2036</v>
      </c>
      <c r="X73" s="138" t="s">
        <v>1973</v>
      </c>
      <c r="Y73" s="140"/>
      <c r="Z73" s="141" t="s">
        <v>2025</v>
      </c>
      <c r="AA73" s="142">
        <v>1</v>
      </c>
      <c r="AB73" s="142">
        <v>0.4</v>
      </c>
      <c r="AC73" s="141" t="s">
        <v>85</v>
      </c>
      <c r="AD73" s="143" t="s">
        <v>85</v>
      </c>
      <c r="AE73" s="149">
        <v>8457.6</v>
      </c>
      <c r="AF73" s="149">
        <v>0</v>
      </c>
      <c r="AG73" s="145"/>
      <c r="AH73" s="140"/>
      <c r="AI73" s="140"/>
      <c r="AJ73" s="146" t="s">
        <v>36</v>
      </c>
      <c r="AK73" s="146"/>
      <c r="AL73" s="146" t="s">
        <v>36</v>
      </c>
      <c r="AM73" s="146"/>
      <c r="AN73" s="146" t="s">
        <v>36</v>
      </c>
      <c r="AO73" s="146"/>
      <c r="AP73" s="146" t="s">
        <v>36</v>
      </c>
      <c r="AQ73" s="147"/>
      <c r="AR73" s="146" t="s">
        <v>36</v>
      </c>
      <c r="AS73" s="146"/>
      <c r="AT73" s="146" t="s">
        <v>36</v>
      </c>
      <c r="AU73" s="146"/>
      <c r="AV73" s="146" t="s">
        <v>1639</v>
      </c>
      <c r="AW73" s="211" t="s">
        <v>2037</v>
      </c>
      <c r="AX73" s="146" t="s">
        <v>1639</v>
      </c>
      <c r="AY73" s="211" t="s">
        <v>2038</v>
      </c>
      <c r="AZ73" s="146" t="s">
        <v>1639</v>
      </c>
      <c r="BA73" s="146" t="s">
        <v>2039</v>
      </c>
      <c r="BB73" s="146" t="s">
        <v>1639</v>
      </c>
      <c r="BC73" s="211" t="s">
        <v>2040</v>
      </c>
      <c r="BD73" s="146" t="s">
        <v>1639</v>
      </c>
      <c r="BE73" s="146" t="s">
        <v>2041</v>
      </c>
      <c r="BF73" s="146" t="s">
        <v>1639</v>
      </c>
      <c r="BG73" s="146" t="s">
        <v>2042</v>
      </c>
      <c r="BH73" s="148"/>
    </row>
    <row r="74" spans="1:60" ht="15" customHeight="1" x14ac:dyDescent="0.25">
      <c r="A74" s="130">
        <v>73</v>
      </c>
      <c r="B74" s="130" t="s">
        <v>880</v>
      </c>
      <c r="C74" s="131">
        <v>44197</v>
      </c>
      <c r="D74" s="131">
        <v>46265</v>
      </c>
      <c r="E74" s="132">
        <v>7209.72</v>
      </c>
      <c r="F74" s="133" t="s">
        <v>1629</v>
      </c>
      <c r="G74" s="132">
        <v>0</v>
      </c>
      <c r="H74" s="132">
        <v>0</v>
      </c>
      <c r="I74" s="132">
        <v>1781.2249999999999</v>
      </c>
      <c r="J74" s="132">
        <v>1950.865</v>
      </c>
      <c r="K74" s="132">
        <v>1950.865</v>
      </c>
      <c r="L74" s="132">
        <v>1526.7650000000001</v>
      </c>
      <c r="M74" s="132">
        <v>0</v>
      </c>
      <c r="N74" s="134">
        <v>5500</v>
      </c>
      <c r="O74" s="135" t="s">
        <v>2043</v>
      </c>
      <c r="P74" s="136">
        <v>0</v>
      </c>
      <c r="Q74" s="135" t="s">
        <v>1494</v>
      </c>
      <c r="R74" s="137" t="s">
        <v>1949</v>
      </c>
      <c r="S74" s="138" t="s">
        <v>2044</v>
      </c>
      <c r="T74" s="138" t="s">
        <v>2045</v>
      </c>
      <c r="U74" s="139">
        <v>7209.72</v>
      </c>
      <c r="V74" s="138" t="s">
        <v>2046</v>
      </c>
      <c r="W74" s="138" t="s">
        <v>2047</v>
      </c>
      <c r="X74" s="138" t="s">
        <v>1973</v>
      </c>
      <c r="Y74" s="140"/>
      <c r="Z74" s="141" t="s">
        <v>2048</v>
      </c>
      <c r="AA74" s="142">
        <v>1</v>
      </c>
      <c r="AB74" s="142">
        <v>0.4</v>
      </c>
      <c r="AC74" s="141" t="s">
        <v>85</v>
      </c>
      <c r="AD74" s="143" t="s">
        <v>85</v>
      </c>
      <c r="AE74" s="149">
        <v>7209.72</v>
      </c>
      <c r="AF74" s="149">
        <v>0</v>
      </c>
      <c r="AG74" s="145"/>
      <c r="AH74" s="140"/>
      <c r="AI74" s="140"/>
      <c r="AJ74" s="146" t="s">
        <v>1639</v>
      </c>
      <c r="AK74" s="211" t="s">
        <v>2049</v>
      </c>
      <c r="AL74" s="146" t="s">
        <v>1639</v>
      </c>
      <c r="AM74" s="146" t="s">
        <v>2050</v>
      </c>
      <c r="AN74" s="146" t="s">
        <v>1639</v>
      </c>
      <c r="AO74" s="146" t="s">
        <v>2051</v>
      </c>
      <c r="AP74" s="146" t="s">
        <v>36</v>
      </c>
      <c r="AQ74" s="147"/>
      <c r="AR74" s="146" t="s">
        <v>36</v>
      </c>
      <c r="AS74" s="146"/>
      <c r="AT74" s="146" t="s">
        <v>36</v>
      </c>
      <c r="AU74" s="146"/>
      <c r="AV74" s="146" t="s">
        <v>1391</v>
      </c>
      <c r="AW74" s="146"/>
      <c r="AX74" s="146" t="s">
        <v>1391</v>
      </c>
      <c r="AY74" s="146"/>
      <c r="AZ74" s="146" t="s">
        <v>1391</v>
      </c>
      <c r="BA74" s="146"/>
      <c r="BB74" s="146" t="s">
        <v>1639</v>
      </c>
      <c r="BC74" s="146" t="s">
        <v>2052</v>
      </c>
      <c r="BD74" s="146" t="s">
        <v>1639</v>
      </c>
      <c r="BE74" s="211" t="s">
        <v>2053</v>
      </c>
      <c r="BF74" s="146" t="s">
        <v>1639</v>
      </c>
      <c r="BG74" s="211" t="s">
        <v>2054</v>
      </c>
      <c r="BH74" s="148"/>
    </row>
    <row r="75" spans="1:60" ht="15" customHeight="1" x14ac:dyDescent="0.25">
      <c r="A75" s="130">
        <v>74</v>
      </c>
      <c r="B75" s="130" t="s">
        <v>888</v>
      </c>
      <c r="C75" s="131">
        <v>44197</v>
      </c>
      <c r="D75" s="131">
        <v>46265</v>
      </c>
      <c r="E75" s="132">
        <v>413.23</v>
      </c>
      <c r="F75" s="133" t="s">
        <v>1629</v>
      </c>
      <c r="G75" s="132">
        <v>0</v>
      </c>
      <c r="H75" s="132">
        <v>0</v>
      </c>
      <c r="I75" s="132">
        <v>165.292</v>
      </c>
      <c r="J75" s="132">
        <v>123.96899999999999</v>
      </c>
      <c r="K75" s="132">
        <v>82.646000000000001</v>
      </c>
      <c r="L75" s="132">
        <v>41.323</v>
      </c>
      <c r="M75" s="132">
        <v>0</v>
      </c>
      <c r="N75" s="134">
        <v>0</v>
      </c>
      <c r="O75" s="135" t="s">
        <v>1494</v>
      </c>
      <c r="P75" s="136">
        <v>1610</v>
      </c>
      <c r="Q75" s="135" t="s">
        <v>2055</v>
      </c>
      <c r="R75" s="137" t="s">
        <v>1949</v>
      </c>
      <c r="S75" s="138" t="s">
        <v>2056</v>
      </c>
      <c r="T75" s="138" t="s">
        <v>2057</v>
      </c>
      <c r="U75" s="139">
        <v>413.23</v>
      </c>
      <c r="V75" s="138" t="s">
        <v>2058</v>
      </c>
      <c r="W75" s="138"/>
      <c r="X75" s="138" t="s">
        <v>1973</v>
      </c>
      <c r="Y75" s="140"/>
      <c r="Z75" s="141" t="s">
        <v>2059</v>
      </c>
      <c r="AA75" s="142">
        <v>0</v>
      </c>
      <c r="AB75" s="142">
        <v>0</v>
      </c>
      <c r="AC75" s="141" t="s">
        <v>85</v>
      </c>
      <c r="AD75" s="143" t="s">
        <v>85</v>
      </c>
      <c r="AE75" s="149">
        <v>0</v>
      </c>
      <c r="AF75" s="149">
        <v>0</v>
      </c>
      <c r="AG75" s="145"/>
      <c r="AH75" s="140"/>
      <c r="AI75" s="140"/>
      <c r="AJ75" s="146" t="s">
        <v>1639</v>
      </c>
      <c r="AK75" s="146" t="s">
        <v>2060</v>
      </c>
      <c r="AL75" s="146" t="s">
        <v>1639</v>
      </c>
      <c r="AM75" s="146" t="s">
        <v>2061</v>
      </c>
      <c r="AN75" s="146" t="s">
        <v>1639</v>
      </c>
      <c r="AO75" s="146" t="s">
        <v>2062</v>
      </c>
      <c r="AP75" s="146" t="s">
        <v>1639</v>
      </c>
      <c r="AQ75" s="147" t="s">
        <v>2063</v>
      </c>
      <c r="AR75" s="146" t="s">
        <v>1639</v>
      </c>
      <c r="AS75" s="146" t="s">
        <v>2064</v>
      </c>
      <c r="AT75" s="146" t="s">
        <v>1639</v>
      </c>
      <c r="AU75" s="146" t="s">
        <v>2065</v>
      </c>
      <c r="AV75" s="146" t="s">
        <v>1391</v>
      </c>
      <c r="AW75" s="146"/>
      <c r="AX75" s="146" t="s">
        <v>1391</v>
      </c>
      <c r="AY75" s="146"/>
      <c r="AZ75" s="146" t="s">
        <v>1391</v>
      </c>
      <c r="BA75" s="146"/>
      <c r="BB75" s="146" t="s">
        <v>1391</v>
      </c>
      <c r="BC75" s="146"/>
      <c r="BD75" s="146" t="s">
        <v>1391</v>
      </c>
      <c r="BE75" s="146"/>
      <c r="BF75" s="146" t="s">
        <v>1391</v>
      </c>
      <c r="BG75" s="146"/>
      <c r="BH75" s="148"/>
    </row>
    <row r="76" spans="1:60" ht="15" customHeight="1" x14ac:dyDescent="0.25">
      <c r="A76" s="130">
        <v>75</v>
      </c>
      <c r="B76" s="130" t="s">
        <v>894</v>
      </c>
      <c r="C76" s="131">
        <v>44197</v>
      </c>
      <c r="D76" s="131">
        <v>45291</v>
      </c>
      <c r="E76" s="132">
        <v>2530</v>
      </c>
      <c r="F76" s="133" t="s">
        <v>1629</v>
      </c>
      <c r="G76" s="132">
        <v>0</v>
      </c>
      <c r="H76" s="132">
        <v>1159.3599999999999</v>
      </c>
      <c r="I76" s="132">
        <v>965.76</v>
      </c>
      <c r="J76" s="132">
        <v>404.88</v>
      </c>
      <c r="K76" s="132">
        <v>0</v>
      </c>
      <c r="L76" s="132">
        <v>0</v>
      </c>
      <c r="M76" s="132">
        <v>0</v>
      </c>
      <c r="N76" s="134">
        <v>0</v>
      </c>
      <c r="O76" s="135" t="s">
        <v>1858</v>
      </c>
      <c r="P76" s="136">
        <v>532</v>
      </c>
      <c r="Q76" s="135" t="s">
        <v>2066</v>
      </c>
      <c r="R76" s="137" t="s">
        <v>2067</v>
      </c>
      <c r="S76" s="138" t="s">
        <v>2068</v>
      </c>
      <c r="T76" s="138" t="s">
        <v>2069</v>
      </c>
      <c r="U76" s="139">
        <v>2530</v>
      </c>
      <c r="V76" s="208" t="s">
        <v>2070</v>
      </c>
      <c r="W76" s="138" t="s">
        <v>2071</v>
      </c>
      <c r="X76" s="138" t="s">
        <v>897</v>
      </c>
      <c r="Y76" s="140"/>
      <c r="Z76" s="141" t="s">
        <v>2072</v>
      </c>
      <c r="AA76" s="142">
        <v>0.4</v>
      </c>
      <c r="AB76" s="142">
        <v>1</v>
      </c>
      <c r="AC76" s="141" t="s">
        <v>85</v>
      </c>
      <c r="AD76" s="143" t="s">
        <v>85</v>
      </c>
      <c r="AE76" s="149">
        <v>1012</v>
      </c>
      <c r="AF76" s="149">
        <v>0</v>
      </c>
      <c r="AG76" s="145"/>
      <c r="AH76" s="140"/>
      <c r="AI76" s="140"/>
      <c r="AJ76" s="146" t="s">
        <v>1639</v>
      </c>
      <c r="AK76" s="211" t="s">
        <v>2073</v>
      </c>
      <c r="AL76" s="146" t="s">
        <v>36</v>
      </c>
      <c r="AM76" s="146"/>
      <c r="AN76" s="146" t="s">
        <v>36</v>
      </c>
      <c r="AO76" s="146"/>
      <c r="AP76" s="146" t="s">
        <v>36</v>
      </c>
      <c r="AQ76" s="147"/>
      <c r="AR76" s="146" t="s">
        <v>1639</v>
      </c>
      <c r="AS76" s="146" t="s">
        <v>2074</v>
      </c>
      <c r="AT76" s="146" t="s">
        <v>36</v>
      </c>
      <c r="AU76" s="146"/>
      <c r="AV76" s="146" t="s">
        <v>1391</v>
      </c>
      <c r="AW76" s="146"/>
      <c r="AX76" s="146" t="s">
        <v>1639</v>
      </c>
      <c r="AY76" s="211" t="s">
        <v>2075</v>
      </c>
      <c r="AZ76" s="146" t="s">
        <v>1639</v>
      </c>
      <c r="BA76" s="146" t="s">
        <v>2076</v>
      </c>
      <c r="BB76" s="146" t="s">
        <v>1639</v>
      </c>
      <c r="BC76" s="146" t="s">
        <v>2077</v>
      </c>
      <c r="BD76" s="146" t="s">
        <v>1391</v>
      </c>
      <c r="BE76" s="146"/>
      <c r="BF76" s="146" t="s">
        <v>1639</v>
      </c>
      <c r="BG76" s="212" t="s">
        <v>2078</v>
      </c>
      <c r="BH76" s="148"/>
    </row>
    <row r="77" spans="1:60" ht="15" customHeight="1" x14ac:dyDescent="0.25">
      <c r="A77" s="130">
        <v>76</v>
      </c>
      <c r="B77" s="130" t="s">
        <v>906</v>
      </c>
      <c r="C77" s="131">
        <v>44197</v>
      </c>
      <c r="D77" s="131">
        <v>45291</v>
      </c>
      <c r="E77" s="132">
        <v>1600</v>
      </c>
      <c r="F77" s="133" t="s">
        <v>1629</v>
      </c>
      <c r="G77" s="132">
        <v>0</v>
      </c>
      <c r="H77" s="132">
        <v>518.9</v>
      </c>
      <c r="I77" s="132">
        <v>562.20000000000005</v>
      </c>
      <c r="J77" s="132">
        <v>518.9</v>
      </c>
      <c r="K77" s="132">
        <v>0</v>
      </c>
      <c r="L77" s="132">
        <v>0</v>
      </c>
      <c r="M77" s="132">
        <v>0</v>
      </c>
      <c r="N77" s="134">
        <v>0</v>
      </c>
      <c r="O77" s="135" t="s">
        <v>1858</v>
      </c>
      <c r="P77" s="136">
        <v>250</v>
      </c>
      <c r="Q77" s="135"/>
      <c r="R77" s="137" t="s">
        <v>2067</v>
      </c>
      <c r="S77" s="138" t="s">
        <v>2079</v>
      </c>
      <c r="T77" s="138" t="s">
        <v>2080</v>
      </c>
      <c r="U77" s="139">
        <v>1600</v>
      </c>
      <c r="V77" s="138" t="s">
        <v>2081</v>
      </c>
      <c r="W77" s="138" t="s">
        <v>2082</v>
      </c>
      <c r="X77" s="138" t="s">
        <v>897</v>
      </c>
      <c r="Y77" s="140"/>
      <c r="Z77" s="141" t="s">
        <v>2072</v>
      </c>
      <c r="AA77" s="142">
        <v>0.4</v>
      </c>
      <c r="AB77" s="142">
        <v>1</v>
      </c>
      <c r="AC77" s="141" t="s">
        <v>85</v>
      </c>
      <c r="AD77" s="143" t="s">
        <v>85</v>
      </c>
      <c r="AE77" s="149">
        <v>640</v>
      </c>
      <c r="AF77" s="149">
        <v>0</v>
      </c>
      <c r="AG77" s="145"/>
      <c r="AH77" s="140"/>
      <c r="AI77" s="140"/>
      <c r="AJ77" s="146" t="s">
        <v>1639</v>
      </c>
      <c r="AK77" s="146" t="s">
        <v>2083</v>
      </c>
      <c r="AL77" s="146" t="s">
        <v>1639</v>
      </c>
      <c r="AM77" s="146" t="s">
        <v>2084</v>
      </c>
      <c r="AN77" s="146" t="s">
        <v>1639</v>
      </c>
      <c r="AO77" s="146" t="s">
        <v>2085</v>
      </c>
      <c r="AP77" s="146" t="s">
        <v>1639</v>
      </c>
      <c r="AQ77" s="147" t="s">
        <v>2086</v>
      </c>
      <c r="AR77" s="146" t="s">
        <v>1639</v>
      </c>
      <c r="AS77" s="146" t="s">
        <v>2074</v>
      </c>
      <c r="AT77" s="146" t="s">
        <v>1639</v>
      </c>
      <c r="AU77" s="146" t="s">
        <v>2087</v>
      </c>
      <c r="AV77" s="146" t="s">
        <v>1391</v>
      </c>
      <c r="AW77" s="146"/>
      <c r="AX77" s="146" t="s">
        <v>1391</v>
      </c>
      <c r="AY77" s="146" t="s">
        <v>2088</v>
      </c>
      <c r="AZ77" s="146" t="s">
        <v>1391</v>
      </c>
      <c r="BA77" s="146" t="s">
        <v>2089</v>
      </c>
      <c r="BB77" s="146" t="s">
        <v>1391</v>
      </c>
      <c r="BC77" s="146"/>
      <c r="BD77" s="146" t="s">
        <v>1391</v>
      </c>
      <c r="BE77" s="146"/>
      <c r="BF77" s="146" t="s">
        <v>1391</v>
      </c>
      <c r="BG77" s="146"/>
      <c r="BH77" s="148"/>
    </row>
    <row r="78" spans="1:60" ht="15" customHeight="1" x14ac:dyDescent="0.25">
      <c r="A78" s="130">
        <v>77</v>
      </c>
      <c r="B78" s="130" t="s">
        <v>914</v>
      </c>
      <c r="C78" s="131">
        <v>44197</v>
      </c>
      <c r="D78" s="131">
        <v>45291</v>
      </c>
      <c r="E78" s="132">
        <v>826.4</v>
      </c>
      <c r="F78" s="133" t="s">
        <v>1629</v>
      </c>
      <c r="G78" s="132">
        <v>0</v>
      </c>
      <c r="H78" s="132">
        <v>82.644628099173559</v>
      </c>
      <c r="I78" s="132">
        <v>247.93388429752068</v>
      </c>
      <c r="J78" s="132">
        <v>495.86776859504135</v>
      </c>
      <c r="K78" s="132">
        <v>0</v>
      </c>
      <c r="L78" s="132">
        <v>0</v>
      </c>
      <c r="M78" s="132">
        <v>0</v>
      </c>
      <c r="N78" s="134" t="s">
        <v>2090</v>
      </c>
      <c r="O78" s="135" t="s">
        <v>2091</v>
      </c>
      <c r="P78" s="136" t="s">
        <v>2092</v>
      </c>
      <c r="Q78" s="135" t="s">
        <v>2093</v>
      </c>
      <c r="R78" s="137" t="s">
        <v>2094</v>
      </c>
      <c r="S78" s="138" t="s">
        <v>2095</v>
      </c>
      <c r="T78" s="138" t="s">
        <v>2096</v>
      </c>
      <c r="U78" s="139">
        <v>826.4</v>
      </c>
      <c r="V78" s="138" t="s">
        <v>2097</v>
      </c>
      <c r="W78" s="138" t="s">
        <v>2098</v>
      </c>
      <c r="X78" s="138" t="s">
        <v>897</v>
      </c>
      <c r="Y78" s="140"/>
      <c r="Z78" s="141" t="s">
        <v>2099</v>
      </c>
      <c r="AA78" s="142">
        <v>0.4</v>
      </c>
      <c r="AB78" s="142">
        <v>1</v>
      </c>
      <c r="AC78" s="141" t="s">
        <v>85</v>
      </c>
      <c r="AD78" s="143" t="s">
        <v>85</v>
      </c>
      <c r="AE78" s="149">
        <v>330.56</v>
      </c>
      <c r="AF78" s="149">
        <v>0</v>
      </c>
      <c r="AG78" s="145"/>
      <c r="AH78" s="140"/>
      <c r="AI78" s="140"/>
      <c r="AJ78" s="146" t="s">
        <v>1639</v>
      </c>
      <c r="AK78" s="146" t="s">
        <v>2100</v>
      </c>
      <c r="AL78" s="146" t="s">
        <v>36</v>
      </c>
      <c r="AM78" s="146" t="s">
        <v>1806</v>
      </c>
      <c r="AN78" s="146" t="s">
        <v>36</v>
      </c>
      <c r="AO78" s="146" t="s">
        <v>1806</v>
      </c>
      <c r="AP78" s="146" t="s">
        <v>1639</v>
      </c>
      <c r="AQ78" s="147" t="s">
        <v>2101</v>
      </c>
      <c r="AR78" s="146" t="s">
        <v>1639</v>
      </c>
      <c r="AS78" s="146" t="s">
        <v>2102</v>
      </c>
      <c r="AT78" s="146" t="s">
        <v>36</v>
      </c>
      <c r="AU78" s="146" t="s">
        <v>1806</v>
      </c>
      <c r="AV78" s="146" t="s">
        <v>1391</v>
      </c>
      <c r="AW78" s="146"/>
      <c r="AX78" s="146" t="s">
        <v>1639</v>
      </c>
      <c r="AY78" s="146" t="s">
        <v>2103</v>
      </c>
      <c r="AZ78" s="146" t="s">
        <v>1639</v>
      </c>
      <c r="BA78" s="146" t="s">
        <v>2104</v>
      </c>
      <c r="BB78" s="146" t="s">
        <v>1391</v>
      </c>
      <c r="BC78" s="146" t="s">
        <v>1806</v>
      </c>
      <c r="BD78" s="146" t="s">
        <v>1391</v>
      </c>
      <c r="BE78" s="146" t="s">
        <v>1806</v>
      </c>
      <c r="BF78" s="146" t="s">
        <v>1639</v>
      </c>
      <c r="BG78" s="146" t="s">
        <v>2105</v>
      </c>
      <c r="BH78" s="148"/>
    </row>
    <row r="79" spans="1:60" ht="15" customHeight="1" x14ac:dyDescent="0.25">
      <c r="A79" s="130">
        <v>78</v>
      </c>
      <c r="B79" s="130" t="s">
        <v>926</v>
      </c>
      <c r="C79" s="131">
        <v>44197</v>
      </c>
      <c r="D79" s="131">
        <v>45291</v>
      </c>
      <c r="E79" s="132">
        <v>8540</v>
      </c>
      <c r="F79" s="133" t="s">
        <v>1629</v>
      </c>
      <c r="G79" s="132">
        <v>0</v>
      </c>
      <c r="H79" s="132">
        <v>2989</v>
      </c>
      <c r="I79" s="132">
        <v>2989</v>
      </c>
      <c r="J79" s="132">
        <v>2562</v>
      </c>
      <c r="K79" s="132">
        <v>0</v>
      </c>
      <c r="L79" s="132">
        <v>0</v>
      </c>
      <c r="M79" s="132">
        <v>0</v>
      </c>
      <c r="N79" s="134">
        <v>800</v>
      </c>
      <c r="O79" s="135" t="s">
        <v>2106</v>
      </c>
      <c r="P79" s="136">
        <v>21</v>
      </c>
      <c r="Q79" s="135" t="s">
        <v>2107</v>
      </c>
      <c r="R79" s="137" t="s">
        <v>2067</v>
      </c>
      <c r="S79" s="138" t="s">
        <v>2108</v>
      </c>
      <c r="T79" s="138" t="s">
        <v>2109</v>
      </c>
      <c r="U79" s="139">
        <v>8540</v>
      </c>
      <c r="V79" s="138" t="s">
        <v>2110</v>
      </c>
      <c r="W79" s="138"/>
      <c r="X79" s="138" t="s">
        <v>897</v>
      </c>
      <c r="Y79" s="140"/>
      <c r="Z79" s="141" t="s">
        <v>2111</v>
      </c>
      <c r="AA79" s="142">
        <v>1</v>
      </c>
      <c r="AB79" s="142">
        <v>1</v>
      </c>
      <c r="AC79" s="141" t="s">
        <v>85</v>
      </c>
      <c r="AD79" s="143" t="s">
        <v>85</v>
      </c>
      <c r="AE79" s="149">
        <v>8540</v>
      </c>
      <c r="AF79" s="149">
        <v>0</v>
      </c>
      <c r="AG79" s="145"/>
      <c r="AH79" s="140"/>
      <c r="AI79" s="140"/>
      <c r="AJ79" s="146" t="s">
        <v>1639</v>
      </c>
      <c r="AK79" s="146" t="s">
        <v>2112</v>
      </c>
      <c r="AL79" s="146" t="s">
        <v>36</v>
      </c>
      <c r="AM79" s="146"/>
      <c r="AN79" s="146" t="s">
        <v>36</v>
      </c>
      <c r="AO79" s="146"/>
      <c r="AP79" s="146" t="s">
        <v>1639</v>
      </c>
      <c r="AQ79" s="147" t="s">
        <v>2113</v>
      </c>
      <c r="AR79" s="146" t="s">
        <v>1639</v>
      </c>
      <c r="AS79" s="146" t="s">
        <v>2114</v>
      </c>
      <c r="AT79" s="146" t="s">
        <v>2115</v>
      </c>
      <c r="AU79" s="146"/>
      <c r="AV79" s="146" t="s">
        <v>1391</v>
      </c>
      <c r="AW79" s="146"/>
      <c r="AX79" s="146" t="s">
        <v>1639</v>
      </c>
      <c r="AY79" s="146" t="s">
        <v>2116</v>
      </c>
      <c r="AZ79" s="146" t="s">
        <v>1639</v>
      </c>
      <c r="BA79" s="146" t="s">
        <v>2117</v>
      </c>
      <c r="BB79" s="146" t="s">
        <v>1391</v>
      </c>
      <c r="BC79" s="146"/>
      <c r="BD79" s="146" t="s">
        <v>1391</v>
      </c>
      <c r="BE79" s="146"/>
      <c r="BF79" s="146" t="s">
        <v>1639</v>
      </c>
      <c r="BG79" s="146" t="s">
        <v>2118</v>
      </c>
      <c r="BH79" s="148"/>
    </row>
    <row r="80" spans="1:60" ht="15" customHeight="1" x14ac:dyDescent="0.25">
      <c r="A80" s="130">
        <v>79</v>
      </c>
      <c r="B80" s="130" t="s">
        <v>938</v>
      </c>
      <c r="C80" s="131">
        <v>44197</v>
      </c>
      <c r="D80" s="131">
        <v>45291</v>
      </c>
      <c r="E80" s="132">
        <v>300</v>
      </c>
      <c r="F80" s="133" t="s">
        <v>1629</v>
      </c>
      <c r="G80" s="132">
        <v>0</v>
      </c>
      <c r="H80" s="132">
        <v>100</v>
      </c>
      <c r="I80" s="132">
        <v>100</v>
      </c>
      <c r="J80" s="132">
        <v>100</v>
      </c>
      <c r="K80" s="132">
        <v>0</v>
      </c>
      <c r="L80" s="132">
        <v>0</v>
      </c>
      <c r="M80" s="132">
        <v>0</v>
      </c>
      <c r="N80" s="134">
        <v>50</v>
      </c>
      <c r="O80" s="135" t="s">
        <v>2119</v>
      </c>
      <c r="P80" s="136">
        <v>0</v>
      </c>
      <c r="Q80" s="135" t="s">
        <v>2120</v>
      </c>
      <c r="R80" s="137" t="s">
        <v>2067</v>
      </c>
      <c r="S80" s="138" t="s">
        <v>2121</v>
      </c>
      <c r="T80" s="138" t="s">
        <v>2122</v>
      </c>
      <c r="U80" s="139">
        <v>300</v>
      </c>
      <c r="V80" s="138" t="s">
        <v>2123</v>
      </c>
      <c r="W80" s="138"/>
      <c r="X80" s="138" t="s">
        <v>897</v>
      </c>
      <c r="Y80" s="140"/>
      <c r="Z80" s="141" t="s">
        <v>2072</v>
      </c>
      <c r="AA80" s="142">
        <v>0.4</v>
      </c>
      <c r="AB80" s="142">
        <v>1</v>
      </c>
      <c r="AC80" s="141" t="s">
        <v>85</v>
      </c>
      <c r="AD80" s="143" t="s">
        <v>85</v>
      </c>
      <c r="AE80" s="149">
        <v>120</v>
      </c>
      <c r="AF80" s="149">
        <v>0</v>
      </c>
      <c r="AG80" s="145"/>
      <c r="AH80" s="140"/>
      <c r="AI80" s="140"/>
      <c r="AJ80" s="146" t="s">
        <v>1639</v>
      </c>
      <c r="AK80" s="146" t="s">
        <v>2124</v>
      </c>
      <c r="AL80" s="146" t="s">
        <v>36</v>
      </c>
      <c r="AM80" s="146"/>
      <c r="AN80" s="146" t="s">
        <v>36</v>
      </c>
      <c r="AO80" s="146"/>
      <c r="AP80" s="146" t="s">
        <v>1639</v>
      </c>
      <c r="AQ80" s="147" t="s">
        <v>2125</v>
      </c>
      <c r="AR80" s="146" t="s">
        <v>1639</v>
      </c>
      <c r="AS80" s="146" t="s">
        <v>2126</v>
      </c>
      <c r="AT80" s="146" t="s">
        <v>1639</v>
      </c>
      <c r="AU80" s="146" t="s">
        <v>2127</v>
      </c>
      <c r="AV80" s="146" t="s">
        <v>1391</v>
      </c>
      <c r="AW80" s="146"/>
      <c r="AX80" s="146" t="s">
        <v>1639</v>
      </c>
      <c r="AY80" s="146" t="s">
        <v>2128</v>
      </c>
      <c r="AZ80" s="146" t="s">
        <v>1639</v>
      </c>
      <c r="BA80" s="146" t="s">
        <v>2129</v>
      </c>
      <c r="BB80" s="146" t="s">
        <v>1391</v>
      </c>
      <c r="BC80" s="146"/>
      <c r="BD80" s="146" t="s">
        <v>1391</v>
      </c>
      <c r="BE80" s="146"/>
      <c r="BF80" s="146" t="s">
        <v>1391</v>
      </c>
      <c r="BG80" s="146"/>
      <c r="BH80" s="148"/>
    </row>
    <row r="81" spans="1:60" ht="15" customHeight="1" x14ac:dyDescent="0.25">
      <c r="A81" s="130">
        <v>80</v>
      </c>
      <c r="B81" s="130" t="s">
        <v>944</v>
      </c>
      <c r="C81" s="131">
        <v>44562</v>
      </c>
      <c r="D81" s="131">
        <v>45291</v>
      </c>
      <c r="E81" s="132">
        <v>0</v>
      </c>
      <c r="F81" s="133" t="s">
        <v>1629</v>
      </c>
      <c r="G81" s="132">
        <v>0</v>
      </c>
      <c r="H81" s="132">
        <v>0</v>
      </c>
      <c r="I81" s="132">
        <v>0</v>
      </c>
      <c r="J81" s="132">
        <v>0</v>
      </c>
      <c r="K81" s="132">
        <v>0</v>
      </c>
      <c r="L81" s="132">
        <v>0</v>
      </c>
      <c r="M81" s="132">
        <v>0</v>
      </c>
      <c r="N81" s="134">
        <v>0</v>
      </c>
      <c r="O81" s="135" t="s">
        <v>1494</v>
      </c>
      <c r="P81" s="136">
        <v>0</v>
      </c>
      <c r="Q81" s="135" t="s">
        <v>1494</v>
      </c>
      <c r="R81" s="137" t="s">
        <v>2130</v>
      </c>
      <c r="S81" s="138" t="s">
        <v>1494</v>
      </c>
      <c r="T81" s="138" t="s">
        <v>1494</v>
      </c>
      <c r="U81" s="139" t="s">
        <v>1494</v>
      </c>
      <c r="V81" s="138" t="s">
        <v>1494</v>
      </c>
      <c r="W81" s="138" t="s">
        <v>1494</v>
      </c>
      <c r="X81" s="138" t="s">
        <v>1494</v>
      </c>
      <c r="Y81" s="140"/>
      <c r="Z81" s="141" t="s">
        <v>2131</v>
      </c>
      <c r="AA81" s="142">
        <v>0.4</v>
      </c>
      <c r="AB81" s="142">
        <v>1</v>
      </c>
      <c r="AC81" s="141" t="s">
        <v>85</v>
      </c>
      <c r="AD81" s="143" t="s">
        <v>85</v>
      </c>
      <c r="AE81" s="149">
        <v>0</v>
      </c>
      <c r="AF81" s="149">
        <v>0</v>
      </c>
      <c r="AG81" s="145"/>
      <c r="AH81" s="140"/>
      <c r="AI81" s="140"/>
      <c r="AJ81" s="146" t="s">
        <v>1639</v>
      </c>
      <c r="AK81" s="146" t="s">
        <v>2132</v>
      </c>
      <c r="AL81" s="146" t="s">
        <v>1639</v>
      </c>
      <c r="AM81" s="146" t="s">
        <v>2133</v>
      </c>
      <c r="AN81" s="146" t="s">
        <v>1639</v>
      </c>
      <c r="AO81" s="146" t="s">
        <v>2134</v>
      </c>
      <c r="AP81" s="146" t="s">
        <v>1639</v>
      </c>
      <c r="AQ81" s="147" t="s">
        <v>2135</v>
      </c>
      <c r="AR81" s="146" t="s">
        <v>1639</v>
      </c>
      <c r="AS81" s="146" t="s">
        <v>2136</v>
      </c>
      <c r="AT81" s="146" t="s">
        <v>1639</v>
      </c>
      <c r="AU81" s="146" t="s">
        <v>2137</v>
      </c>
      <c r="AV81" s="146" t="s">
        <v>1391</v>
      </c>
      <c r="AW81" s="146"/>
      <c r="AX81" s="146" t="s">
        <v>1391</v>
      </c>
      <c r="AY81" s="146"/>
      <c r="AZ81" s="146" t="s">
        <v>1391</v>
      </c>
      <c r="BA81" s="146"/>
      <c r="BB81" s="146" t="s">
        <v>1391</v>
      </c>
      <c r="BC81" s="146"/>
      <c r="BD81" s="146" t="s">
        <v>1391</v>
      </c>
      <c r="BE81" s="146"/>
      <c r="BF81" s="146" t="s">
        <v>1391</v>
      </c>
      <c r="BG81" s="146"/>
      <c r="BH81" s="148"/>
    </row>
    <row r="82" spans="1:60" ht="15" customHeight="1" x14ac:dyDescent="0.25">
      <c r="A82" s="130">
        <v>81</v>
      </c>
      <c r="B82" s="130" t="s">
        <v>969</v>
      </c>
      <c r="C82" s="131">
        <v>44562</v>
      </c>
      <c r="D82" s="131">
        <v>46022</v>
      </c>
      <c r="E82" s="132">
        <v>1600</v>
      </c>
      <c r="F82" s="133" t="s">
        <v>1629</v>
      </c>
      <c r="G82" s="132">
        <v>0</v>
      </c>
      <c r="H82" s="132">
        <v>0</v>
      </c>
      <c r="I82" s="132">
        <v>100</v>
      </c>
      <c r="J82" s="132">
        <v>300</v>
      </c>
      <c r="K82" s="132">
        <v>500</v>
      </c>
      <c r="L82" s="132">
        <v>700</v>
      </c>
      <c r="M82" s="132">
        <v>0</v>
      </c>
      <c r="N82" s="134">
        <v>2213</v>
      </c>
      <c r="O82" s="135" t="s">
        <v>2138</v>
      </c>
      <c r="P82" s="136">
        <v>0</v>
      </c>
      <c r="Q82" s="135" t="s">
        <v>1494</v>
      </c>
      <c r="R82" s="137" t="s">
        <v>2130</v>
      </c>
      <c r="S82" s="138" t="s">
        <v>2139</v>
      </c>
      <c r="T82" s="138" t="s">
        <v>2140</v>
      </c>
      <c r="U82" s="139">
        <v>1600</v>
      </c>
      <c r="V82" s="138" t="s">
        <v>2141</v>
      </c>
      <c r="W82" s="138" t="s">
        <v>2142</v>
      </c>
      <c r="X82" s="138" t="s">
        <v>1973</v>
      </c>
      <c r="Y82" s="140"/>
      <c r="Z82" s="141" t="s">
        <v>2143</v>
      </c>
      <c r="AA82" s="142">
        <v>1</v>
      </c>
      <c r="AB82" s="142">
        <v>1</v>
      </c>
      <c r="AC82" s="141" t="s">
        <v>85</v>
      </c>
      <c r="AD82" s="143" t="s">
        <v>85</v>
      </c>
      <c r="AE82" s="149">
        <v>1600</v>
      </c>
      <c r="AF82" s="149">
        <v>0</v>
      </c>
      <c r="AG82" s="145"/>
      <c r="AH82" s="140"/>
      <c r="AI82" s="140"/>
      <c r="AJ82" s="146" t="s">
        <v>1639</v>
      </c>
      <c r="AK82" s="146" t="s">
        <v>2144</v>
      </c>
      <c r="AL82" s="146" t="s">
        <v>2115</v>
      </c>
      <c r="AM82" s="146"/>
      <c r="AN82" s="146" t="s">
        <v>1639</v>
      </c>
      <c r="AO82" s="146" t="s">
        <v>2145</v>
      </c>
      <c r="AP82" s="146" t="s">
        <v>1639</v>
      </c>
      <c r="AQ82" s="147" t="s">
        <v>2146</v>
      </c>
      <c r="AR82" s="146" t="s">
        <v>1639</v>
      </c>
      <c r="AS82" s="146" t="s">
        <v>2147</v>
      </c>
      <c r="AT82" s="146" t="s">
        <v>1639</v>
      </c>
      <c r="AU82" s="146" t="s">
        <v>2148</v>
      </c>
      <c r="AV82" s="146" t="s">
        <v>1391</v>
      </c>
      <c r="AW82" s="146"/>
      <c r="AX82" s="146" t="s">
        <v>1639</v>
      </c>
      <c r="AY82" s="146" t="s">
        <v>2149</v>
      </c>
      <c r="AZ82" s="146" t="s">
        <v>1391</v>
      </c>
      <c r="BA82" s="146"/>
      <c r="BB82" s="146" t="s">
        <v>1391</v>
      </c>
      <c r="BC82" s="146"/>
      <c r="BD82" s="146" t="s">
        <v>1391</v>
      </c>
      <c r="BE82" s="146"/>
      <c r="BF82" s="146" t="s">
        <v>1391</v>
      </c>
      <c r="BG82" s="146"/>
      <c r="BH82" s="148"/>
    </row>
    <row r="83" spans="1:60" ht="15" customHeight="1" x14ac:dyDescent="0.25">
      <c r="A83" s="130">
        <v>82</v>
      </c>
      <c r="B83" s="130" t="s">
        <v>958</v>
      </c>
      <c r="C83" s="131">
        <v>44562</v>
      </c>
      <c r="D83" s="131">
        <v>45930</v>
      </c>
      <c r="E83" s="132">
        <v>0</v>
      </c>
      <c r="F83" s="133"/>
      <c r="G83" s="132">
        <v>0</v>
      </c>
      <c r="H83" s="132">
        <v>0</v>
      </c>
      <c r="I83" s="132">
        <v>0</v>
      </c>
      <c r="J83" s="132">
        <v>0</v>
      </c>
      <c r="K83" s="132">
        <v>0</v>
      </c>
      <c r="L83" s="132">
        <v>0</v>
      </c>
      <c r="M83" s="132">
        <v>0</v>
      </c>
      <c r="N83" s="134">
        <v>0</v>
      </c>
      <c r="O83" s="135" t="s">
        <v>1494</v>
      </c>
      <c r="P83" s="136">
        <v>0</v>
      </c>
      <c r="Q83" s="135" t="s">
        <v>1494</v>
      </c>
      <c r="R83" s="137" t="s">
        <v>2130</v>
      </c>
      <c r="S83" s="138" t="s">
        <v>1494</v>
      </c>
      <c r="T83" s="138" t="s">
        <v>1494</v>
      </c>
      <c r="U83" s="139" t="s">
        <v>1494</v>
      </c>
      <c r="V83" s="138" t="s">
        <v>1494</v>
      </c>
      <c r="W83" s="138" t="s">
        <v>1494</v>
      </c>
      <c r="X83" s="138" t="s">
        <v>1494</v>
      </c>
      <c r="Y83" s="140"/>
      <c r="Z83" s="141" t="s">
        <v>2131</v>
      </c>
      <c r="AA83" s="142">
        <v>0.4</v>
      </c>
      <c r="AB83" s="142">
        <v>1</v>
      </c>
      <c r="AC83" s="141" t="s">
        <v>85</v>
      </c>
      <c r="AD83" s="143" t="s">
        <v>85</v>
      </c>
      <c r="AE83" s="149">
        <v>0</v>
      </c>
      <c r="AF83" s="149">
        <v>0</v>
      </c>
      <c r="AG83" s="145"/>
      <c r="AH83" s="140"/>
      <c r="AI83" s="140"/>
      <c r="AJ83" s="146" t="s">
        <v>1639</v>
      </c>
      <c r="AK83" s="146" t="s">
        <v>2150</v>
      </c>
      <c r="AL83" s="146" t="s">
        <v>1639</v>
      </c>
      <c r="AM83" s="146" t="s">
        <v>2151</v>
      </c>
      <c r="AN83" s="146" t="s">
        <v>1639</v>
      </c>
      <c r="AO83" s="146" t="s">
        <v>2152</v>
      </c>
      <c r="AP83" s="146" t="s">
        <v>1639</v>
      </c>
      <c r="AQ83" s="147" t="s">
        <v>2153</v>
      </c>
      <c r="AR83" s="146" t="s">
        <v>1639</v>
      </c>
      <c r="AS83" s="146" t="s">
        <v>2154</v>
      </c>
      <c r="AT83" s="146" t="s">
        <v>1639</v>
      </c>
      <c r="AU83" s="146" t="s">
        <v>2155</v>
      </c>
      <c r="AV83" s="146" t="s">
        <v>1391</v>
      </c>
      <c r="AW83" s="146"/>
      <c r="AX83" s="146" t="s">
        <v>1391</v>
      </c>
      <c r="AY83" s="146"/>
      <c r="AZ83" s="146" t="s">
        <v>1391</v>
      </c>
      <c r="BA83" s="146"/>
      <c r="BB83" s="146" t="s">
        <v>1391</v>
      </c>
      <c r="BC83" s="146"/>
      <c r="BD83" s="146" t="s">
        <v>1391</v>
      </c>
      <c r="BE83" s="146"/>
      <c r="BF83" s="146" t="s">
        <v>1391</v>
      </c>
      <c r="BG83" s="146"/>
      <c r="BH83" s="148"/>
    </row>
    <row r="84" spans="1:60" ht="15" customHeight="1" x14ac:dyDescent="0.25">
      <c r="A84" s="130">
        <v>83</v>
      </c>
      <c r="B84" s="130" t="s">
        <v>982</v>
      </c>
      <c r="C84" s="131">
        <v>44927</v>
      </c>
      <c r="D84" s="131">
        <v>46022</v>
      </c>
      <c r="E84" s="132">
        <v>1000</v>
      </c>
      <c r="F84" s="133" t="s">
        <v>1629</v>
      </c>
      <c r="G84" s="132">
        <v>0</v>
      </c>
      <c r="H84" s="132">
        <v>0</v>
      </c>
      <c r="I84" s="132">
        <v>0</v>
      </c>
      <c r="J84" s="132">
        <v>250</v>
      </c>
      <c r="K84" s="132">
        <v>350</v>
      </c>
      <c r="L84" s="132">
        <v>400</v>
      </c>
      <c r="M84" s="132">
        <v>0</v>
      </c>
      <c r="N84" s="134">
        <v>2600</v>
      </c>
      <c r="O84" s="135" t="s">
        <v>2156</v>
      </c>
      <c r="P84" s="136">
        <v>0</v>
      </c>
      <c r="Q84" s="135" t="s">
        <v>1494</v>
      </c>
      <c r="R84" s="137" t="s">
        <v>2157</v>
      </c>
      <c r="S84" s="138" t="s">
        <v>2158</v>
      </c>
      <c r="T84" s="138" t="s">
        <v>2159</v>
      </c>
      <c r="U84" s="139">
        <v>1000</v>
      </c>
      <c r="V84" s="138" t="s">
        <v>2159</v>
      </c>
      <c r="W84" s="138"/>
      <c r="X84" s="138" t="s">
        <v>291</v>
      </c>
      <c r="Y84" s="140"/>
      <c r="Z84" s="214" t="s">
        <v>2160</v>
      </c>
      <c r="AA84" s="142">
        <v>0.4</v>
      </c>
      <c r="AB84" s="142">
        <v>0.4</v>
      </c>
      <c r="AC84" s="141" t="s">
        <v>85</v>
      </c>
      <c r="AD84" s="143" t="s">
        <v>85</v>
      </c>
      <c r="AE84" s="149">
        <v>400</v>
      </c>
      <c r="AF84" s="149">
        <v>0</v>
      </c>
      <c r="AG84" s="145"/>
      <c r="AH84" s="140"/>
      <c r="AI84" s="140"/>
      <c r="AJ84" s="146" t="s">
        <v>1639</v>
      </c>
      <c r="AK84" s="146" t="s">
        <v>2161</v>
      </c>
      <c r="AL84" s="146" t="s">
        <v>1639</v>
      </c>
      <c r="AM84" s="146" t="s">
        <v>2162</v>
      </c>
      <c r="AN84" s="146" t="s">
        <v>1639</v>
      </c>
      <c r="AO84" s="146" t="s">
        <v>2163</v>
      </c>
      <c r="AP84" s="146" t="s">
        <v>1639</v>
      </c>
      <c r="AQ84" s="147" t="s">
        <v>2164</v>
      </c>
      <c r="AR84" s="146" t="s">
        <v>1639</v>
      </c>
      <c r="AS84" s="146" t="s">
        <v>2165</v>
      </c>
      <c r="AT84" s="146" t="s">
        <v>1639</v>
      </c>
      <c r="AU84" s="146" t="s">
        <v>2166</v>
      </c>
      <c r="AV84" s="146" t="s">
        <v>1391</v>
      </c>
      <c r="AW84" s="146"/>
      <c r="AX84" s="146" t="s">
        <v>1391</v>
      </c>
      <c r="AY84" s="146"/>
      <c r="AZ84" s="146" t="s">
        <v>1391</v>
      </c>
      <c r="BA84" s="146"/>
      <c r="BB84" s="146" t="s">
        <v>1391</v>
      </c>
      <c r="BC84" s="146"/>
      <c r="BD84" s="146" t="s">
        <v>1391</v>
      </c>
      <c r="BE84" s="146"/>
      <c r="BF84" s="146" t="s">
        <v>1391</v>
      </c>
      <c r="BG84" s="146"/>
      <c r="BH84" s="148"/>
    </row>
    <row r="85" spans="1:60" ht="15" customHeight="1" x14ac:dyDescent="0.25">
      <c r="A85" s="130">
        <v>84</v>
      </c>
      <c r="B85" s="130" t="s">
        <v>992</v>
      </c>
      <c r="C85" s="131">
        <v>44927</v>
      </c>
      <c r="D85" s="131">
        <v>46022</v>
      </c>
      <c r="E85" s="132">
        <v>1000</v>
      </c>
      <c r="F85" s="133" t="s">
        <v>1629</v>
      </c>
      <c r="G85" s="132">
        <v>0</v>
      </c>
      <c r="H85" s="132">
        <v>0</v>
      </c>
      <c r="I85" s="132">
        <v>0</v>
      </c>
      <c r="J85" s="132">
        <v>250</v>
      </c>
      <c r="K85" s="132">
        <v>350</v>
      </c>
      <c r="L85" s="132">
        <v>400</v>
      </c>
      <c r="M85" s="132">
        <v>0</v>
      </c>
      <c r="N85" s="134">
        <v>1300</v>
      </c>
      <c r="O85" s="135" t="s">
        <v>2156</v>
      </c>
      <c r="P85" s="136">
        <v>0</v>
      </c>
      <c r="Q85" s="135" t="s">
        <v>1494</v>
      </c>
      <c r="R85" s="137" t="s">
        <v>2157</v>
      </c>
      <c r="S85" s="138" t="s">
        <v>2167</v>
      </c>
      <c r="T85" s="138" t="s">
        <v>2159</v>
      </c>
      <c r="U85" s="139">
        <v>1000</v>
      </c>
      <c r="V85" s="138" t="s">
        <v>2159</v>
      </c>
      <c r="W85" s="138"/>
      <c r="X85" s="138" t="s">
        <v>291</v>
      </c>
      <c r="Y85" s="140"/>
      <c r="Z85" s="214" t="s">
        <v>2160</v>
      </c>
      <c r="AA85" s="142">
        <v>0.4</v>
      </c>
      <c r="AB85" s="142">
        <v>0.4</v>
      </c>
      <c r="AC85" s="141" t="s">
        <v>85</v>
      </c>
      <c r="AD85" s="143" t="s">
        <v>85</v>
      </c>
      <c r="AE85" s="149">
        <v>400</v>
      </c>
      <c r="AF85" s="149">
        <v>0</v>
      </c>
      <c r="AG85" s="145"/>
      <c r="AH85" s="140"/>
      <c r="AI85" s="140"/>
      <c r="AJ85" s="146" t="s">
        <v>1639</v>
      </c>
      <c r="AK85" s="146" t="s">
        <v>2168</v>
      </c>
      <c r="AL85" s="146" t="s">
        <v>1639</v>
      </c>
      <c r="AM85" s="146" t="s">
        <v>2169</v>
      </c>
      <c r="AN85" s="146" t="s">
        <v>1639</v>
      </c>
      <c r="AO85" s="146" t="s">
        <v>2170</v>
      </c>
      <c r="AP85" s="146" t="s">
        <v>1639</v>
      </c>
      <c r="AQ85" s="147" t="s">
        <v>2171</v>
      </c>
      <c r="AR85" s="146" t="s">
        <v>1639</v>
      </c>
      <c r="AS85" s="146" t="s">
        <v>2172</v>
      </c>
      <c r="AT85" s="146" t="s">
        <v>1639</v>
      </c>
      <c r="AU85" s="146" t="s">
        <v>2166</v>
      </c>
      <c r="AV85" s="146" t="s">
        <v>1391</v>
      </c>
      <c r="AW85" s="146"/>
      <c r="AX85" s="146" t="s">
        <v>1391</v>
      </c>
      <c r="AY85" s="146"/>
      <c r="AZ85" s="146" t="s">
        <v>1391</v>
      </c>
      <c r="BA85" s="146"/>
      <c r="BB85" s="146" t="s">
        <v>1391</v>
      </c>
      <c r="BC85" s="146"/>
      <c r="BD85" s="146" t="s">
        <v>1391</v>
      </c>
      <c r="BE85" s="146"/>
      <c r="BF85" s="146" t="s">
        <v>1391</v>
      </c>
      <c r="BG85" s="146"/>
      <c r="BH85" s="148"/>
    </row>
    <row r="86" spans="1:60" ht="15" customHeight="1" x14ac:dyDescent="0.25">
      <c r="A86" s="130">
        <v>86</v>
      </c>
      <c r="B86" s="130" t="s">
        <v>2173</v>
      </c>
      <c r="C86" s="131">
        <v>44562</v>
      </c>
      <c r="D86" s="131">
        <v>46022</v>
      </c>
      <c r="E86" s="132">
        <v>1422</v>
      </c>
      <c r="F86" s="133" t="s">
        <v>1629</v>
      </c>
      <c r="G86" s="132">
        <v>0</v>
      </c>
      <c r="H86" s="132">
        <v>0</v>
      </c>
      <c r="I86" s="132">
        <v>280</v>
      </c>
      <c r="J86" s="132">
        <v>420</v>
      </c>
      <c r="K86" s="132">
        <v>560</v>
      </c>
      <c r="L86" s="132">
        <v>162</v>
      </c>
      <c r="M86" s="132">
        <v>0</v>
      </c>
      <c r="N86" s="134">
        <v>0</v>
      </c>
      <c r="O86" s="135" t="s">
        <v>2174</v>
      </c>
      <c r="P86" s="136">
        <v>0</v>
      </c>
      <c r="Q86" s="135" t="s">
        <v>1494</v>
      </c>
      <c r="R86" s="137" t="s">
        <v>2157</v>
      </c>
      <c r="S86" s="138" t="s">
        <v>2175</v>
      </c>
      <c r="T86" s="138" t="s">
        <v>2176</v>
      </c>
      <c r="U86" s="139">
        <v>1422</v>
      </c>
      <c r="V86" s="138" t="s">
        <v>1494</v>
      </c>
      <c r="W86" s="138" t="s">
        <v>1494</v>
      </c>
      <c r="X86" s="138" t="s">
        <v>1521</v>
      </c>
      <c r="Y86" s="140"/>
      <c r="Z86" s="141" t="s">
        <v>2177</v>
      </c>
      <c r="AA86" s="142">
        <v>0.4</v>
      </c>
      <c r="AB86" s="142">
        <v>0.4</v>
      </c>
      <c r="AC86" s="141" t="s">
        <v>85</v>
      </c>
      <c r="AD86" s="143" t="s">
        <v>85</v>
      </c>
      <c r="AE86" s="149">
        <v>568.79999999999995</v>
      </c>
      <c r="AF86" s="149">
        <v>0</v>
      </c>
      <c r="AG86" s="145"/>
      <c r="AH86" s="140"/>
      <c r="AI86" s="140"/>
      <c r="AJ86" s="146" t="s">
        <v>1639</v>
      </c>
      <c r="AK86" s="146" t="s">
        <v>2178</v>
      </c>
      <c r="AL86" s="146" t="s">
        <v>2115</v>
      </c>
      <c r="AM86" s="146" t="s">
        <v>1806</v>
      </c>
      <c r="AN86" s="146" t="s">
        <v>2115</v>
      </c>
      <c r="AO86" s="146" t="s">
        <v>1806</v>
      </c>
      <c r="AP86" s="146" t="s">
        <v>2115</v>
      </c>
      <c r="AQ86" s="147" t="s">
        <v>1806</v>
      </c>
      <c r="AR86" s="146" t="s">
        <v>2115</v>
      </c>
      <c r="AS86" s="146" t="s">
        <v>1806</v>
      </c>
      <c r="AT86" s="146" t="s">
        <v>2115</v>
      </c>
      <c r="AU86" s="146" t="s">
        <v>1806</v>
      </c>
      <c r="AV86" s="146" t="s">
        <v>1391</v>
      </c>
      <c r="AW86" s="146"/>
      <c r="AX86" s="146" t="s">
        <v>1639</v>
      </c>
      <c r="AY86" s="146" t="s">
        <v>2179</v>
      </c>
      <c r="AZ86" s="146" t="s">
        <v>1639</v>
      </c>
      <c r="BA86" s="146" t="s">
        <v>2180</v>
      </c>
      <c r="BB86" s="146" t="s">
        <v>1639</v>
      </c>
      <c r="BC86" s="146" t="s">
        <v>2181</v>
      </c>
      <c r="BD86" s="146" t="s">
        <v>1639</v>
      </c>
      <c r="BE86" s="146" t="s">
        <v>2182</v>
      </c>
      <c r="BF86" s="146" t="s">
        <v>1639</v>
      </c>
      <c r="BG86" s="146" t="s">
        <v>2183</v>
      </c>
      <c r="BH86" s="148"/>
    </row>
    <row r="87" spans="1:60" ht="15" customHeight="1" x14ac:dyDescent="0.25">
      <c r="A87" s="130">
        <v>87</v>
      </c>
      <c r="B87" s="130" t="s">
        <v>2184</v>
      </c>
      <c r="C87" s="131">
        <v>44562</v>
      </c>
      <c r="D87" s="131">
        <v>46022</v>
      </c>
      <c r="E87" s="132">
        <v>610</v>
      </c>
      <c r="F87" s="133" t="s">
        <v>1629</v>
      </c>
      <c r="G87" s="132">
        <v>0</v>
      </c>
      <c r="H87" s="132">
        <v>0</v>
      </c>
      <c r="I87" s="132">
        <v>120</v>
      </c>
      <c r="J87" s="132">
        <v>180</v>
      </c>
      <c r="K87" s="132">
        <v>240</v>
      </c>
      <c r="L87" s="132">
        <v>70</v>
      </c>
      <c r="M87" s="132">
        <v>0</v>
      </c>
      <c r="N87" s="134">
        <v>0</v>
      </c>
      <c r="O87" s="135" t="s">
        <v>2174</v>
      </c>
      <c r="P87" s="136">
        <v>0</v>
      </c>
      <c r="Q87" s="135" t="s">
        <v>1494</v>
      </c>
      <c r="R87" s="137" t="s">
        <v>2157</v>
      </c>
      <c r="S87" s="138" t="s">
        <v>2175</v>
      </c>
      <c r="T87" s="138" t="s">
        <v>2176</v>
      </c>
      <c r="U87" s="139">
        <v>610</v>
      </c>
      <c r="V87" s="138" t="s">
        <v>1494</v>
      </c>
      <c r="W87" s="138" t="s">
        <v>1494</v>
      </c>
      <c r="X87" s="138" t="s">
        <v>1521</v>
      </c>
      <c r="Y87" s="140"/>
      <c r="Z87" s="141" t="s">
        <v>2185</v>
      </c>
      <c r="AA87" s="142">
        <v>0.4</v>
      </c>
      <c r="AB87" s="142">
        <v>0.4</v>
      </c>
      <c r="AC87" s="141" t="s">
        <v>85</v>
      </c>
      <c r="AD87" s="143" t="s">
        <v>85</v>
      </c>
      <c r="AE87" s="149">
        <v>244</v>
      </c>
      <c r="AF87" s="149">
        <v>0</v>
      </c>
      <c r="AG87" s="145"/>
      <c r="AH87" s="140"/>
      <c r="AI87" s="140"/>
      <c r="AJ87" s="146" t="s">
        <v>1639</v>
      </c>
      <c r="AK87" s="146" t="s">
        <v>2178</v>
      </c>
      <c r="AL87" s="146" t="s">
        <v>2115</v>
      </c>
      <c r="AM87" s="146" t="s">
        <v>1806</v>
      </c>
      <c r="AN87" s="146" t="s">
        <v>2115</v>
      </c>
      <c r="AO87" s="146" t="s">
        <v>1806</v>
      </c>
      <c r="AP87" s="146" t="s">
        <v>2115</v>
      </c>
      <c r="AQ87" s="147" t="s">
        <v>1806</v>
      </c>
      <c r="AR87" s="146" t="s">
        <v>2115</v>
      </c>
      <c r="AS87" s="146" t="s">
        <v>1806</v>
      </c>
      <c r="AT87" s="146" t="s">
        <v>2115</v>
      </c>
      <c r="AU87" s="146" t="s">
        <v>1806</v>
      </c>
      <c r="AV87" s="146" t="s">
        <v>1391</v>
      </c>
      <c r="AW87" s="146"/>
      <c r="AX87" s="146" t="s">
        <v>1639</v>
      </c>
      <c r="AY87" s="146" t="s">
        <v>2179</v>
      </c>
      <c r="AZ87" s="146" t="s">
        <v>1639</v>
      </c>
      <c r="BA87" s="146" t="s">
        <v>2180</v>
      </c>
      <c r="BB87" s="146" t="s">
        <v>1639</v>
      </c>
      <c r="BC87" s="146" t="s">
        <v>2181</v>
      </c>
      <c r="BD87" s="146" t="s">
        <v>1639</v>
      </c>
      <c r="BE87" s="146" t="s">
        <v>2182</v>
      </c>
      <c r="BF87" s="146" t="s">
        <v>1639</v>
      </c>
      <c r="BG87" s="146" t="s">
        <v>2183</v>
      </c>
      <c r="BH87" s="148"/>
    </row>
    <row r="88" spans="1:60" ht="15" customHeight="1" x14ac:dyDescent="0.25">
      <c r="A88" s="130">
        <v>89</v>
      </c>
      <c r="B88" s="130" t="s">
        <v>2186</v>
      </c>
      <c r="C88" s="131">
        <v>44197</v>
      </c>
      <c r="D88" s="131">
        <v>45657</v>
      </c>
      <c r="E88" s="132">
        <v>640</v>
      </c>
      <c r="F88" s="133" t="s">
        <v>1629</v>
      </c>
      <c r="G88" s="132">
        <v>0</v>
      </c>
      <c r="H88" s="132">
        <v>80</v>
      </c>
      <c r="I88" s="132">
        <v>240</v>
      </c>
      <c r="J88" s="132">
        <v>240</v>
      </c>
      <c r="K88" s="132">
        <v>80</v>
      </c>
      <c r="L88" s="132">
        <v>0</v>
      </c>
      <c r="M88" s="132">
        <v>0</v>
      </c>
      <c r="N88" s="134">
        <v>0</v>
      </c>
      <c r="O88" s="135" t="s">
        <v>1494</v>
      </c>
      <c r="P88" s="136">
        <v>3700</v>
      </c>
      <c r="Q88" s="135" t="s">
        <v>2187</v>
      </c>
      <c r="R88" s="137" t="s">
        <v>1841</v>
      </c>
      <c r="S88" s="138" t="s">
        <v>2188</v>
      </c>
      <c r="T88" s="138" t="s">
        <v>1494</v>
      </c>
      <c r="U88" s="139">
        <v>640</v>
      </c>
      <c r="V88" s="138" t="s">
        <v>1635</v>
      </c>
      <c r="W88" s="138" t="s">
        <v>1494</v>
      </c>
      <c r="X88" s="138" t="s">
        <v>1521</v>
      </c>
      <c r="Y88" s="140"/>
      <c r="Z88" s="141" t="s">
        <v>2177</v>
      </c>
      <c r="AA88" s="142">
        <v>0.4</v>
      </c>
      <c r="AB88" s="142">
        <v>0.4</v>
      </c>
      <c r="AC88" s="141" t="s">
        <v>85</v>
      </c>
      <c r="AD88" s="143" t="s">
        <v>85</v>
      </c>
      <c r="AE88" s="149">
        <v>256</v>
      </c>
      <c r="AF88" s="149">
        <v>0</v>
      </c>
      <c r="AG88" s="145"/>
      <c r="AH88" s="140"/>
      <c r="AI88" s="140"/>
      <c r="AJ88" s="146" t="s">
        <v>1639</v>
      </c>
      <c r="AK88" s="146" t="s">
        <v>2178</v>
      </c>
      <c r="AL88" s="146" t="s">
        <v>2115</v>
      </c>
      <c r="AM88" s="146" t="s">
        <v>1806</v>
      </c>
      <c r="AN88" s="146" t="s">
        <v>2115</v>
      </c>
      <c r="AO88" s="146" t="s">
        <v>1806</v>
      </c>
      <c r="AP88" s="146" t="s">
        <v>2115</v>
      </c>
      <c r="AQ88" s="147" t="s">
        <v>1806</v>
      </c>
      <c r="AR88" s="146" t="s">
        <v>2115</v>
      </c>
      <c r="AS88" s="146" t="s">
        <v>1806</v>
      </c>
      <c r="AT88" s="146" t="s">
        <v>2115</v>
      </c>
      <c r="AU88" s="146" t="s">
        <v>1806</v>
      </c>
      <c r="AV88" s="146" t="s">
        <v>1391</v>
      </c>
      <c r="AW88" s="146"/>
      <c r="AX88" s="146" t="s">
        <v>1639</v>
      </c>
      <c r="AY88" s="146" t="s">
        <v>2179</v>
      </c>
      <c r="AZ88" s="146" t="s">
        <v>1639</v>
      </c>
      <c r="BA88" s="146" t="s">
        <v>2180</v>
      </c>
      <c r="BB88" s="146" t="s">
        <v>1639</v>
      </c>
      <c r="BC88" s="146" t="s">
        <v>2181</v>
      </c>
      <c r="BD88" s="146" t="s">
        <v>1639</v>
      </c>
      <c r="BE88" s="146" t="s">
        <v>2182</v>
      </c>
      <c r="BF88" s="146" t="s">
        <v>1639</v>
      </c>
      <c r="BG88" s="146" t="s">
        <v>2183</v>
      </c>
      <c r="BH88" s="148"/>
    </row>
    <row r="89" spans="1:60" ht="15" customHeight="1" x14ac:dyDescent="0.25">
      <c r="A89" s="130">
        <v>90</v>
      </c>
      <c r="B89" s="130" t="s">
        <v>2189</v>
      </c>
      <c r="C89" s="131">
        <v>44197</v>
      </c>
      <c r="D89" s="131">
        <v>46022</v>
      </c>
      <c r="E89" s="132">
        <v>160</v>
      </c>
      <c r="F89" s="133" t="s">
        <v>1629</v>
      </c>
      <c r="G89" s="132">
        <v>0</v>
      </c>
      <c r="H89" s="132">
        <v>20</v>
      </c>
      <c r="I89" s="132">
        <v>60</v>
      </c>
      <c r="J89" s="132">
        <v>60</v>
      </c>
      <c r="K89" s="132">
        <v>20</v>
      </c>
      <c r="L89" s="132">
        <v>0</v>
      </c>
      <c r="M89" s="132">
        <v>0</v>
      </c>
      <c r="N89" s="134">
        <v>0</v>
      </c>
      <c r="O89" s="135" t="s">
        <v>1494</v>
      </c>
      <c r="P89" s="136">
        <v>0</v>
      </c>
      <c r="Q89" s="135" t="s">
        <v>2187</v>
      </c>
      <c r="R89" s="137" t="s">
        <v>1841</v>
      </c>
      <c r="S89" s="138" t="s">
        <v>2188</v>
      </c>
      <c r="T89" s="138" t="s">
        <v>1494</v>
      </c>
      <c r="U89" s="139">
        <v>160</v>
      </c>
      <c r="V89" s="138" t="s">
        <v>1635</v>
      </c>
      <c r="W89" s="138" t="s">
        <v>1494</v>
      </c>
      <c r="X89" s="138" t="s">
        <v>1521</v>
      </c>
      <c r="Y89" s="140"/>
      <c r="Z89" s="141" t="s">
        <v>2190</v>
      </c>
      <c r="AA89" s="142">
        <v>0.4</v>
      </c>
      <c r="AB89" s="142">
        <v>1</v>
      </c>
      <c r="AC89" s="141" t="s">
        <v>85</v>
      </c>
      <c r="AD89" s="143" t="s">
        <v>85</v>
      </c>
      <c r="AE89" s="149">
        <v>64</v>
      </c>
      <c r="AF89" s="149">
        <v>0</v>
      </c>
      <c r="AG89" s="145"/>
      <c r="AH89" s="140"/>
      <c r="AI89" s="140"/>
      <c r="AJ89" s="146" t="s">
        <v>1639</v>
      </c>
      <c r="AK89" s="146" t="s">
        <v>2178</v>
      </c>
      <c r="AL89" s="146" t="s">
        <v>2115</v>
      </c>
      <c r="AM89" s="146"/>
      <c r="AN89" s="146" t="s">
        <v>2115</v>
      </c>
      <c r="AO89" s="146"/>
      <c r="AP89" s="146" t="s">
        <v>2115</v>
      </c>
      <c r="AQ89" s="147"/>
      <c r="AR89" s="146" t="s">
        <v>2115</v>
      </c>
      <c r="AS89" s="146"/>
      <c r="AT89" s="146" t="s">
        <v>2115</v>
      </c>
      <c r="AU89" s="146"/>
      <c r="AV89" s="146" t="s">
        <v>1391</v>
      </c>
      <c r="AW89" s="146"/>
      <c r="AX89" s="146" t="s">
        <v>1639</v>
      </c>
      <c r="AY89" s="146" t="s">
        <v>2179</v>
      </c>
      <c r="AZ89" s="146" t="s">
        <v>1639</v>
      </c>
      <c r="BA89" s="146" t="s">
        <v>2180</v>
      </c>
      <c r="BB89" s="146" t="s">
        <v>1639</v>
      </c>
      <c r="BC89" s="146" t="s">
        <v>2181</v>
      </c>
      <c r="BD89" s="146" t="s">
        <v>1639</v>
      </c>
      <c r="BE89" s="146" t="s">
        <v>2182</v>
      </c>
      <c r="BF89" s="146" t="s">
        <v>1639</v>
      </c>
      <c r="BG89" s="146" t="s">
        <v>2183</v>
      </c>
      <c r="BH89" s="148"/>
    </row>
    <row r="90" spans="1:60" ht="15" customHeight="1" x14ac:dyDescent="0.25">
      <c r="A90" s="130">
        <v>92</v>
      </c>
      <c r="B90" s="130" t="s">
        <v>2191</v>
      </c>
      <c r="C90" s="131">
        <v>43831</v>
      </c>
      <c r="D90" s="131">
        <v>46022</v>
      </c>
      <c r="E90" s="132">
        <v>350</v>
      </c>
      <c r="F90" s="133" t="s">
        <v>1629</v>
      </c>
      <c r="G90" s="132">
        <v>0</v>
      </c>
      <c r="H90" s="132">
        <v>0</v>
      </c>
      <c r="I90" s="132">
        <v>20</v>
      </c>
      <c r="J90" s="132">
        <v>40</v>
      </c>
      <c r="K90" s="132">
        <v>150</v>
      </c>
      <c r="L90" s="132">
        <v>140</v>
      </c>
      <c r="M90" s="132">
        <v>0</v>
      </c>
      <c r="N90" s="134">
        <v>0</v>
      </c>
      <c r="O90" s="135" t="s">
        <v>1494</v>
      </c>
      <c r="P90" s="136">
        <v>0</v>
      </c>
      <c r="Q90" s="135" t="s">
        <v>2192</v>
      </c>
      <c r="R90" s="137" t="s">
        <v>1841</v>
      </c>
      <c r="S90" s="138" t="s">
        <v>2193</v>
      </c>
      <c r="T90" s="138" t="s">
        <v>2194</v>
      </c>
      <c r="U90" s="139">
        <v>350</v>
      </c>
      <c r="V90" s="138" t="s">
        <v>1635</v>
      </c>
      <c r="W90" s="138" t="s">
        <v>1494</v>
      </c>
      <c r="X90" s="138" t="s">
        <v>2195</v>
      </c>
      <c r="Y90" s="140"/>
      <c r="Z90" s="141" t="s">
        <v>2177</v>
      </c>
      <c r="AA90" s="142">
        <v>0.4</v>
      </c>
      <c r="AB90" s="142">
        <v>0.4</v>
      </c>
      <c r="AC90" s="141" t="s">
        <v>85</v>
      </c>
      <c r="AD90" s="143" t="s">
        <v>85</v>
      </c>
      <c r="AE90" s="149">
        <v>140</v>
      </c>
      <c r="AF90" s="149">
        <v>0</v>
      </c>
      <c r="AG90" s="145"/>
      <c r="AH90" s="140"/>
      <c r="AI90" s="140"/>
      <c r="AJ90" s="146" t="s">
        <v>1639</v>
      </c>
      <c r="AK90" s="146" t="s">
        <v>2178</v>
      </c>
      <c r="AL90" s="146" t="s">
        <v>2115</v>
      </c>
      <c r="AM90" s="146" t="s">
        <v>1806</v>
      </c>
      <c r="AN90" s="146" t="s">
        <v>2115</v>
      </c>
      <c r="AO90" s="146" t="s">
        <v>1806</v>
      </c>
      <c r="AP90" s="146" t="s">
        <v>2115</v>
      </c>
      <c r="AQ90" s="147" t="s">
        <v>1806</v>
      </c>
      <c r="AR90" s="146" t="s">
        <v>2115</v>
      </c>
      <c r="AS90" s="146" t="s">
        <v>1806</v>
      </c>
      <c r="AT90" s="146" t="s">
        <v>2115</v>
      </c>
      <c r="AU90" s="146" t="s">
        <v>1806</v>
      </c>
      <c r="AV90" s="146" t="s">
        <v>1391</v>
      </c>
      <c r="AW90" s="146"/>
      <c r="AX90" s="146" t="s">
        <v>1639</v>
      </c>
      <c r="AY90" s="146" t="s">
        <v>2196</v>
      </c>
      <c r="AZ90" s="146" t="s">
        <v>1639</v>
      </c>
      <c r="BA90" s="146" t="s">
        <v>2180</v>
      </c>
      <c r="BB90" s="146" t="s">
        <v>1639</v>
      </c>
      <c r="BC90" s="146" t="s">
        <v>2181</v>
      </c>
      <c r="BD90" s="146" t="s">
        <v>1639</v>
      </c>
      <c r="BE90" s="146" t="s">
        <v>2182</v>
      </c>
      <c r="BF90" s="146" t="s">
        <v>1639</v>
      </c>
      <c r="BG90" s="146" t="s">
        <v>2183</v>
      </c>
      <c r="BH90" s="148"/>
    </row>
    <row r="91" spans="1:60" ht="15" customHeight="1" x14ac:dyDescent="0.25">
      <c r="A91" s="130">
        <v>93</v>
      </c>
      <c r="B91" s="130" t="s">
        <v>2197</v>
      </c>
      <c r="C91" s="131">
        <v>43831</v>
      </c>
      <c r="D91" s="131">
        <v>46022</v>
      </c>
      <c r="E91" s="132">
        <v>150</v>
      </c>
      <c r="F91" s="133" t="s">
        <v>1629</v>
      </c>
      <c r="G91" s="132">
        <v>0</v>
      </c>
      <c r="H91" s="132">
        <v>0</v>
      </c>
      <c r="I91" s="132">
        <v>5</v>
      </c>
      <c r="J91" s="132">
        <v>10</v>
      </c>
      <c r="K91" s="132">
        <v>50</v>
      </c>
      <c r="L91" s="132">
        <v>85</v>
      </c>
      <c r="M91" s="132">
        <v>0</v>
      </c>
      <c r="N91" s="134">
        <v>0</v>
      </c>
      <c r="O91" s="135" t="s">
        <v>1494</v>
      </c>
      <c r="P91" s="136">
        <v>0</v>
      </c>
      <c r="Q91" s="135" t="s">
        <v>2192</v>
      </c>
      <c r="R91" s="137" t="s">
        <v>1841</v>
      </c>
      <c r="S91" s="138" t="s">
        <v>2193</v>
      </c>
      <c r="T91" s="138" t="s">
        <v>2194</v>
      </c>
      <c r="U91" s="139">
        <v>150</v>
      </c>
      <c r="V91" s="138" t="s">
        <v>1635</v>
      </c>
      <c r="W91" s="138" t="s">
        <v>1494</v>
      </c>
      <c r="X91" s="138" t="s">
        <v>2195</v>
      </c>
      <c r="Y91" s="140"/>
      <c r="Z91" s="141" t="s">
        <v>2185</v>
      </c>
      <c r="AA91" s="142">
        <v>0.4</v>
      </c>
      <c r="AB91" s="142">
        <v>0.4</v>
      </c>
      <c r="AC91" s="141" t="s">
        <v>85</v>
      </c>
      <c r="AD91" s="143" t="s">
        <v>85</v>
      </c>
      <c r="AE91" s="149">
        <v>60</v>
      </c>
      <c r="AF91" s="149">
        <v>0</v>
      </c>
      <c r="AG91" s="145"/>
      <c r="AH91" s="140"/>
      <c r="AI91" s="140"/>
      <c r="AJ91" s="146" t="s">
        <v>1639</v>
      </c>
      <c r="AK91" s="146" t="s">
        <v>2178</v>
      </c>
      <c r="AL91" s="146" t="s">
        <v>2115</v>
      </c>
      <c r="AM91" s="146"/>
      <c r="AN91" s="146" t="s">
        <v>2115</v>
      </c>
      <c r="AO91" s="146"/>
      <c r="AP91" s="146" t="s">
        <v>2115</v>
      </c>
      <c r="AQ91" s="147"/>
      <c r="AR91" s="146" t="s">
        <v>2115</v>
      </c>
      <c r="AS91" s="146"/>
      <c r="AT91" s="146" t="s">
        <v>2115</v>
      </c>
      <c r="AU91" s="146"/>
      <c r="AV91" s="146" t="s">
        <v>1391</v>
      </c>
      <c r="AW91" s="146"/>
      <c r="AX91" s="146" t="s">
        <v>1639</v>
      </c>
      <c r="AY91" s="146" t="s">
        <v>2196</v>
      </c>
      <c r="AZ91" s="146" t="s">
        <v>1639</v>
      </c>
      <c r="BA91" s="146" t="s">
        <v>2180</v>
      </c>
      <c r="BB91" s="146" t="s">
        <v>1639</v>
      </c>
      <c r="BC91" s="146" t="s">
        <v>2181</v>
      </c>
      <c r="BD91" s="146" t="s">
        <v>1639</v>
      </c>
      <c r="BE91" s="146" t="s">
        <v>2198</v>
      </c>
      <c r="BF91" s="146" t="s">
        <v>1639</v>
      </c>
      <c r="BG91" s="146" t="s">
        <v>2183</v>
      </c>
      <c r="BH91" s="148"/>
    </row>
    <row r="92" spans="1:60" ht="15" customHeight="1" x14ac:dyDescent="0.25">
      <c r="A92" s="130">
        <v>94</v>
      </c>
      <c r="B92" s="130" t="s">
        <v>1031</v>
      </c>
      <c r="C92" s="131">
        <v>44228</v>
      </c>
      <c r="D92" s="131">
        <v>45657</v>
      </c>
      <c r="E92" s="132">
        <v>0</v>
      </c>
      <c r="F92" s="133" t="s">
        <v>1629</v>
      </c>
      <c r="G92" s="132">
        <v>0</v>
      </c>
      <c r="H92" s="132">
        <v>0</v>
      </c>
      <c r="I92" s="132">
        <v>0</v>
      </c>
      <c r="J92" s="132">
        <v>0</v>
      </c>
      <c r="K92" s="132">
        <v>0</v>
      </c>
      <c r="L92" s="132">
        <v>0</v>
      </c>
      <c r="M92" s="132">
        <v>0</v>
      </c>
      <c r="N92" s="134">
        <v>0</v>
      </c>
      <c r="O92" s="135" t="s">
        <v>1494</v>
      </c>
      <c r="P92" s="136">
        <v>0</v>
      </c>
      <c r="Q92" s="135" t="s">
        <v>1494</v>
      </c>
      <c r="R92" s="137" t="s">
        <v>2199</v>
      </c>
      <c r="S92" s="138" t="s">
        <v>1494</v>
      </c>
      <c r="T92" s="138" t="s">
        <v>1494</v>
      </c>
      <c r="U92" s="139" t="s">
        <v>1494</v>
      </c>
      <c r="V92" s="138" t="s">
        <v>1494</v>
      </c>
      <c r="W92" s="138" t="s">
        <v>1494</v>
      </c>
      <c r="X92" s="138" t="s">
        <v>1494</v>
      </c>
      <c r="Y92" s="140"/>
      <c r="Z92" s="141" t="s">
        <v>85</v>
      </c>
      <c r="AA92" s="142" t="s">
        <v>85</v>
      </c>
      <c r="AB92" s="142" t="s">
        <v>85</v>
      </c>
      <c r="AC92" s="141" t="s">
        <v>85</v>
      </c>
      <c r="AD92" s="143" t="s">
        <v>85</v>
      </c>
      <c r="AE92" s="149"/>
      <c r="AF92" s="149"/>
      <c r="AG92" s="145"/>
      <c r="AH92" s="140"/>
      <c r="AI92" s="140"/>
      <c r="AJ92" s="146" t="s">
        <v>1639</v>
      </c>
      <c r="AK92" s="146" t="s">
        <v>2200</v>
      </c>
      <c r="AL92" s="146" t="s">
        <v>1639</v>
      </c>
      <c r="AM92" s="146" t="s">
        <v>2201</v>
      </c>
      <c r="AN92" s="146" t="s">
        <v>1639</v>
      </c>
      <c r="AO92" s="146" t="s">
        <v>2202</v>
      </c>
      <c r="AP92" s="146" t="s">
        <v>1639</v>
      </c>
      <c r="AQ92" s="147" t="s">
        <v>2203</v>
      </c>
      <c r="AR92" s="146" t="s">
        <v>1639</v>
      </c>
      <c r="AS92" s="146" t="s">
        <v>2203</v>
      </c>
      <c r="AT92" s="146" t="s">
        <v>1639</v>
      </c>
      <c r="AU92" s="146" t="s">
        <v>2203</v>
      </c>
      <c r="AV92" s="146" t="s">
        <v>1391</v>
      </c>
      <c r="AW92" s="146" t="s">
        <v>1806</v>
      </c>
      <c r="AX92" s="146" t="s">
        <v>1391</v>
      </c>
      <c r="AY92" s="146" t="s">
        <v>1806</v>
      </c>
      <c r="AZ92" s="146" t="s">
        <v>1391</v>
      </c>
      <c r="BA92" s="146" t="s">
        <v>1806</v>
      </c>
      <c r="BB92" s="146" t="s">
        <v>1391</v>
      </c>
      <c r="BC92" s="146" t="s">
        <v>1806</v>
      </c>
      <c r="BD92" s="146" t="s">
        <v>1391</v>
      </c>
      <c r="BE92" s="146" t="s">
        <v>1806</v>
      </c>
      <c r="BF92" s="146" t="s">
        <v>1391</v>
      </c>
      <c r="BG92" s="146" t="s">
        <v>1806</v>
      </c>
      <c r="BH92" s="148"/>
    </row>
    <row r="93" spans="1:60" ht="15" customHeight="1" x14ac:dyDescent="0.25">
      <c r="A93" s="130">
        <v>95</v>
      </c>
      <c r="B93" s="130" t="s">
        <v>1038</v>
      </c>
      <c r="C93" s="131">
        <v>43864</v>
      </c>
      <c r="D93" s="131">
        <v>46022</v>
      </c>
      <c r="E93" s="132">
        <v>762</v>
      </c>
      <c r="F93" s="133" t="s">
        <v>1629</v>
      </c>
      <c r="G93" s="132">
        <v>0</v>
      </c>
      <c r="H93" s="132">
        <v>0</v>
      </c>
      <c r="I93" s="132">
        <v>290</v>
      </c>
      <c r="J93" s="132">
        <v>422</v>
      </c>
      <c r="K93" s="132">
        <v>50</v>
      </c>
      <c r="L93" s="132">
        <v>0</v>
      </c>
      <c r="M93" s="132">
        <v>0</v>
      </c>
      <c r="N93" s="134">
        <v>700</v>
      </c>
      <c r="O93" s="135" t="s">
        <v>2204</v>
      </c>
      <c r="P93" s="136">
        <v>0</v>
      </c>
      <c r="Q93" s="135" t="s">
        <v>1494</v>
      </c>
      <c r="R93" s="137" t="s">
        <v>2157</v>
      </c>
      <c r="S93" s="138" t="s">
        <v>2205</v>
      </c>
      <c r="T93" s="138" t="s">
        <v>2206</v>
      </c>
      <c r="U93" s="139">
        <v>762</v>
      </c>
      <c r="V93" s="138" t="s">
        <v>2207</v>
      </c>
      <c r="W93" s="138" t="s">
        <v>2208</v>
      </c>
      <c r="X93" s="138" t="s">
        <v>1973</v>
      </c>
      <c r="Y93" s="140"/>
      <c r="Z93" s="141" t="s">
        <v>2072</v>
      </c>
      <c r="AA93" s="142">
        <v>0.4</v>
      </c>
      <c r="AB93" s="142">
        <v>1</v>
      </c>
      <c r="AC93" s="141" t="s">
        <v>85</v>
      </c>
      <c r="AD93" s="143" t="s">
        <v>85</v>
      </c>
      <c r="AE93" s="149">
        <v>304.8</v>
      </c>
      <c r="AF93" s="149">
        <v>0</v>
      </c>
      <c r="AG93" s="145"/>
      <c r="AH93" s="140"/>
      <c r="AI93" s="140"/>
      <c r="AJ93" s="146" t="s">
        <v>1639</v>
      </c>
      <c r="AK93" s="146" t="s">
        <v>2209</v>
      </c>
      <c r="AL93" s="146" t="s">
        <v>36</v>
      </c>
      <c r="AM93" s="146" t="s">
        <v>1806</v>
      </c>
      <c r="AN93" s="146" t="s">
        <v>36</v>
      </c>
      <c r="AO93" s="146" t="s">
        <v>1806</v>
      </c>
      <c r="AP93" s="146" t="s">
        <v>1639</v>
      </c>
      <c r="AQ93" s="213" t="s">
        <v>2210</v>
      </c>
      <c r="AR93" s="146" t="s">
        <v>1639</v>
      </c>
      <c r="AS93" s="146" t="s">
        <v>2211</v>
      </c>
      <c r="AT93" s="146" t="s">
        <v>36</v>
      </c>
      <c r="AU93" s="146" t="s">
        <v>1806</v>
      </c>
      <c r="AV93" s="146" t="s">
        <v>1391</v>
      </c>
      <c r="AW93" s="146" t="s">
        <v>1806</v>
      </c>
      <c r="AX93" s="146" t="s">
        <v>1639</v>
      </c>
      <c r="AY93" s="211" t="s">
        <v>2212</v>
      </c>
      <c r="AZ93" s="146" t="s">
        <v>1639</v>
      </c>
      <c r="BA93" s="146" t="s">
        <v>2213</v>
      </c>
      <c r="BB93" s="146" t="s">
        <v>1391</v>
      </c>
      <c r="BC93" s="146" t="s">
        <v>1806</v>
      </c>
      <c r="BD93" s="146" t="s">
        <v>1391</v>
      </c>
      <c r="BE93" s="146" t="s">
        <v>1806</v>
      </c>
      <c r="BF93" s="146" t="s">
        <v>1639</v>
      </c>
      <c r="BG93" s="146" t="s">
        <v>2214</v>
      </c>
      <c r="BH93" s="148"/>
    </row>
    <row r="94" spans="1:60" ht="15" customHeight="1" x14ac:dyDescent="0.25">
      <c r="A94" s="130">
        <v>96</v>
      </c>
      <c r="B94" s="130" t="s">
        <v>1049</v>
      </c>
      <c r="C94" s="131">
        <v>43864</v>
      </c>
      <c r="D94" s="131">
        <v>46022</v>
      </c>
      <c r="E94" s="132">
        <v>992</v>
      </c>
      <c r="F94" s="133" t="s">
        <v>1629</v>
      </c>
      <c r="G94" s="132">
        <v>0</v>
      </c>
      <c r="H94" s="132">
        <v>0</v>
      </c>
      <c r="I94" s="132">
        <v>290</v>
      </c>
      <c r="J94" s="132">
        <v>500</v>
      </c>
      <c r="K94" s="132">
        <v>202</v>
      </c>
      <c r="L94" s="132">
        <v>0</v>
      </c>
      <c r="M94" s="132">
        <v>0</v>
      </c>
      <c r="N94" s="134">
        <v>1000</v>
      </c>
      <c r="O94" s="135" t="s">
        <v>2215</v>
      </c>
      <c r="P94" s="136">
        <v>0</v>
      </c>
      <c r="Q94" s="135" t="s">
        <v>1494</v>
      </c>
      <c r="R94" s="137" t="s">
        <v>2157</v>
      </c>
      <c r="S94" s="138" t="s">
        <v>2216</v>
      </c>
      <c r="T94" s="138" t="s">
        <v>2217</v>
      </c>
      <c r="U94" s="139">
        <v>992</v>
      </c>
      <c r="V94" s="138" t="s">
        <v>2218</v>
      </c>
      <c r="W94" s="138" t="s">
        <v>2219</v>
      </c>
      <c r="X94" s="138" t="s">
        <v>1973</v>
      </c>
      <c r="Y94" s="140"/>
      <c r="Z94" s="141" t="s">
        <v>2072</v>
      </c>
      <c r="AA94" s="142">
        <v>0.4</v>
      </c>
      <c r="AB94" s="142">
        <v>1</v>
      </c>
      <c r="AC94" s="141" t="s">
        <v>85</v>
      </c>
      <c r="AD94" s="143" t="s">
        <v>85</v>
      </c>
      <c r="AE94" s="149">
        <v>396.8</v>
      </c>
      <c r="AF94" s="149">
        <v>0</v>
      </c>
      <c r="AG94" s="145"/>
      <c r="AH94" s="140"/>
      <c r="AI94" s="140"/>
      <c r="AJ94" s="146" t="s">
        <v>1639</v>
      </c>
      <c r="AK94" s="146" t="s">
        <v>2220</v>
      </c>
      <c r="AL94" s="146" t="s">
        <v>1639</v>
      </c>
      <c r="AM94" s="146" t="s">
        <v>2221</v>
      </c>
      <c r="AN94" s="146" t="s">
        <v>36</v>
      </c>
      <c r="AO94" s="146"/>
      <c r="AP94" s="146" t="s">
        <v>1639</v>
      </c>
      <c r="AQ94" s="213" t="s">
        <v>2222</v>
      </c>
      <c r="AR94" s="146" t="s">
        <v>1639</v>
      </c>
      <c r="AS94" s="146" t="s">
        <v>2223</v>
      </c>
      <c r="AT94" s="146" t="s">
        <v>1639</v>
      </c>
      <c r="AU94" s="146" t="s">
        <v>2223</v>
      </c>
      <c r="AV94" s="146" t="s">
        <v>1391</v>
      </c>
      <c r="AW94" s="146" t="s">
        <v>1806</v>
      </c>
      <c r="AX94" s="146" t="s">
        <v>1391</v>
      </c>
      <c r="AY94" s="146" t="s">
        <v>1806</v>
      </c>
      <c r="AZ94" s="146" t="s">
        <v>1639</v>
      </c>
      <c r="BA94" s="146" t="s">
        <v>2224</v>
      </c>
      <c r="BB94" s="146" t="s">
        <v>1391</v>
      </c>
      <c r="BC94" s="146" t="s">
        <v>1806</v>
      </c>
      <c r="BD94" s="146" t="s">
        <v>1391</v>
      </c>
      <c r="BE94" s="146" t="s">
        <v>1806</v>
      </c>
      <c r="BF94" s="146" t="s">
        <v>1391</v>
      </c>
      <c r="BG94" s="146" t="s">
        <v>1806</v>
      </c>
      <c r="BH94" s="148"/>
    </row>
    <row r="95" spans="1:60" ht="15" customHeight="1" x14ac:dyDescent="0.25">
      <c r="A95" s="130">
        <v>97</v>
      </c>
      <c r="B95" s="130" t="s">
        <v>1055</v>
      </c>
      <c r="C95" s="131">
        <v>44197</v>
      </c>
      <c r="D95" s="131">
        <v>46022</v>
      </c>
      <c r="E95" s="132">
        <v>545</v>
      </c>
      <c r="F95" s="133" t="s">
        <v>1629</v>
      </c>
      <c r="G95" s="132">
        <v>0</v>
      </c>
      <c r="H95" s="132">
        <v>0</v>
      </c>
      <c r="I95" s="132">
        <v>129</v>
      </c>
      <c r="J95" s="132">
        <v>135</v>
      </c>
      <c r="K95" s="132">
        <v>139</v>
      </c>
      <c r="L95" s="132">
        <v>142</v>
      </c>
      <c r="M95" s="132">
        <v>0</v>
      </c>
      <c r="N95" s="134">
        <v>1500</v>
      </c>
      <c r="O95" s="135" t="s">
        <v>2225</v>
      </c>
      <c r="P95" s="136">
        <v>35</v>
      </c>
      <c r="Q95" s="135" t="s">
        <v>2226</v>
      </c>
      <c r="R95" s="137" t="s">
        <v>2094</v>
      </c>
      <c r="S95" s="138" t="s">
        <v>2227</v>
      </c>
      <c r="T95" s="138" t="s">
        <v>2228</v>
      </c>
      <c r="U95" s="139">
        <v>545</v>
      </c>
      <c r="V95" s="138" t="s">
        <v>1494</v>
      </c>
      <c r="W95" s="138" t="s">
        <v>1494</v>
      </c>
      <c r="X95" s="138" t="s">
        <v>1973</v>
      </c>
      <c r="Y95" s="140"/>
      <c r="Z95" s="141" t="s">
        <v>2099</v>
      </c>
      <c r="AA95" s="142">
        <v>0.4</v>
      </c>
      <c r="AB95" s="142">
        <v>1</v>
      </c>
      <c r="AC95" s="141" t="s">
        <v>85</v>
      </c>
      <c r="AD95" s="143" t="s">
        <v>85</v>
      </c>
      <c r="AE95" s="149">
        <v>218</v>
      </c>
      <c r="AF95" s="149">
        <v>0</v>
      </c>
      <c r="AG95" s="145"/>
      <c r="AH95" s="140"/>
      <c r="AI95" s="140"/>
      <c r="AJ95" s="146" t="s">
        <v>1639</v>
      </c>
      <c r="AK95" s="146" t="s">
        <v>2229</v>
      </c>
      <c r="AL95" s="146" t="s">
        <v>1639</v>
      </c>
      <c r="AM95" s="146" t="s">
        <v>2230</v>
      </c>
      <c r="AN95" s="146" t="s">
        <v>1639</v>
      </c>
      <c r="AO95" s="146" t="s">
        <v>2231</v>
      </c>
      <c r="AP95" s="146" t="s">
        <v>2232</v>
      </c>
      <c r="AQ95" s="147" t="s">
        <v>2233</v>
      </c>
      <c r="AR95" s="146" t="s">
        <v>1639</v>
      </c>
      <c r="AS95" s="146" t="s">
        <v>2234</v>
      </c>
      <c r="AT95" s="146" t="s">
        <v>2232</v>
      </c>
      <c r="AU95" s="146" t="s">
        <v>2235</v>
      </c>
      <c r="AV95" s="146" t="s">
        <v>1391</v>
      </c>
      <c r="AW95" s="146" t="s">
        <v>1806</v>
      </c>
      <c r="AX95" s="146" t="s">
        <v>1391</v>
      </c>
      <c r="AY95" s="146" t="s">
        <v>1806</v>
      </c>
      <c r="AZ95" s="146" t="s">
        <v>1391</v>
      </c>
      <c r="BA95" s="146" t="s">
        <v>1806</v>
      </c>
      <c r="BB95" s="146" t="s">
        <v>1391</v>
      </c>
      <c r="BC95" s="146" t="s">
        <v>1806</v>
      </c>
      <c r="BD95" s="146" t="s">
        <v>1391</v>
      </c>
      <c r="BE95" s="146" t="s">
        <v>1806</v>
      </c>
      <c r="BF95" s="146" t="s">
        <v>1391</v>
      </c>
      <c r="BG95" s="146" t="s">
        <v>1806</v>
      </c>
      <c r="BH95" s="148"/>
    </row>
    <row r="96" spans="1:60" ht="15" customHeight="1" x14ac:dyDescent="0.25">
      <c r="A96" s="130">
        <v>98</v>
      </c>
      <c r="B96" s="130" t="s">
        <v>1062</v>
      </c>
      <c r="C96" s="131">
        <v>44197</v>
      </c>
      <c r="D96" s="131">
        <v>46022</v>
      </c>
      <c r="E96" s="132">
        <v>685</v>
      </c>
      <c r="F96" s="133" t="s">
        <v>1629</v>
      </c>
      <c r="G96" s="132">
        <v>0</v>
      </c>
      <c r="H96" s="132">
        <v>0</v>
      </c>
      <c r="I96" s="132">
        <v>105</v>
      </c>
      <c r="J96" s="132">
        <v>135</v>
      </c>
      <c r="K96" s="132">
        <v>195</v>
      </c>
      <c r="L96" s="132">
        <v>250</v>
      </c>
      <c r="M96" s="132">
        <v>0</v>
      </c>
      <c r="N96" s="134">
        <v>5150</v>
      </c>
      <c r="O96" s="135" t="s">
        <v>2225</v>
      </c>
      <c r="P96" s="136">
        <v>15</v>
      </c>
      <c r="Q96" s="135" t="s">
        <v>2236</v>
      </c>
      <c r="R96" s="137" t="s">
        <v>2094</v>
      </c>
      <c r="S96" s="138" t="s">
        <v>2237</v>
      </c>
      <c r="T96" s="138" t="s">
        <v>2238</v>
      </c>
      <c r="U96" s="139">
        <v>685</v>
      </c>
      <c r="V96" s="138"/>
      <c r="W96" s="138"/>
      <c r="X96" s="138" t="s">
        <v>1973</v>
      </c>
      <c r="Y96" s="140"/>
      <c r="Z96" s="141" t="s">
        <v>2111</v>
      </c>
      <c r="AA96" s="142">
        <v>1</v>
      </c>
      <c r="AB96" s="142">
        <v>1</v>
      </c>
      <c r="AC96" s="141" t="s">
        <v>85</v>
      </c>
      <c r="AD96" s="143" t="s">
        <v>85</v>
      </c>
      <c r="AE96" s="149">
        <v>685</v>
      </c>
      <c r="AF96" s="149">
        <v>0</v>
      </c>
      <c r="AG96" s="145"/>
      <c r="AH96" s="140"/>
      <c r="AI96" s="140"/>
      <c r="AJ96" s="146" t="s">
        <v>2232</v>
      </c>
      <c r="AK96" s="146" t="s">
        <v>2229</v>
      </c>
      <c r="AL96" s="146" t="s">
        <v>2232</v>
      </c>
      <c r="AM96" s="146" t="s">
        <v>2239</v>
      </c>
      <c r="AN96" s="146" t="s">
        <v>1639</v>
      </c>
      <c r="AO96" s="146" t="s">
        <v>2240</v>
      </c>
      <c r="AP96" s="146" t="s">
        <v>2232</v>
      </c>
      <c r="AQ96" s="147" t="s">
        <v>2233</v>
      </c>
      <c r="AR96" s="146" t="s">
        <v>2232</v>
      </c>
      <c r="AS96" s="146" t="s">
        <v>2234</v>
      </c>
      <c r="AT96" s="146" t="s">
        <v>1639</v>
      </c>
      <c r="AU96" s="146" t="s">
        <v>2241</v>
      </c>
      <c r="AV96" s="146" t="s">
        <v>1391</v>
      </c>
      <c r="AW96" s="146" t="s">
        <v>1806</v>
      </c>
      <c r="AX96" s="146" t="s">
        <v>1391</v>
      </c>
      <c r="AY96" s="146" t="s">
        <v>1806</v>
      </c>
      <c r="AZ96" s="146" t="s">
        <v>1391</v>
      </c>
      <c r="BA96" s="146" t="s">
        <v>1806</v>
      </c>
      <c r="BB96" s="146" t="s">
        <v>1391</v>
      </c>
      <c r="BC96" s="146" t="s">
        <v>1806</v>
      </c>
      <c r="BD96" s="146" t="s">
        <v>1391</v>
      </c>
      <c r="BE96" s="146" t="s">
        <v>1806</v>
      </c>
      <c r="BF96" s="146" t="s">
        <v>1391</v>
      </c>
      <c r="BG96" s="146" t="s">
        <v>1806</v>
      </c>
      <c r="BH96" s="148"/>
    </row>
    <row r="97" spans="1:60" ht="15" customHeight="1" x14ac:dyDescent="0.25">
      <c r="A97" s="130">
        <v>99</v>
      </c>
      <c r="B97" s="130" t="s">
        <v>1075</v>
      </c>
      <c r="C97" s="131">
        <v>44197</v>
      </c>
      <c r="D97" s="131">
        <v>44561</v>
      </c>
      <c r="E97" s="132">
        <v>0</v>
      </c>
      <c r="F97" s="133"/>
      <c r="G97" s="132">
        <v>0</v>
      </c>
      <c r="H97" s="132">
        <v>0</v>
      </c>
      <c r="I97" s="132">
        <v>0</v>
      </c>
      <c r="J97" s="132">
        <v>0</v>
      </c>
      <c r="K97" s="132">
        <v>0</v>
      </c>
      <c r="L97" s="132">
        <v>0</v>
      </c>
      <c r="M97" s="132">
        <v>0</v>
      </c>
      <c r="N97" s="134">
        <v>2000</v>
      </c>
      <c r="O97" s="135" t="s">
        <v>2242</v>
      </c>
      <c r="P97" s="136">
        <v>0</v>
      </c>
      <c r="Q97" s="135" t="s">
        <v>1494</v>
      </c>
      <c r="R97" s="137" t="s">
        <v>2243</v>
      </c>
      <c r="S97" s="138" t="s">
        <v>1494</v>
      </c>
      <c r="T97" s="138" t="s">
        <v>1494</v>
      </c>
      <c r="U97" s="139" t="s">
        <v>1494</v>
      </c>
      <c r="V97" s="138" t="s">
        <v>1494</v>
      </c>
      <c r="W97" s="138" t="s">
        <v>1494</v>
      </c>
      <c r="X97" s="138" t="s">
        <v>1494</v>
      </c>
      <c r="Y97" s="140"/>
      <c r="Z97" s="141" t="s">
        <v>2244</v>
      </c>
      <c r="AA97" s="142">
        <v>0</v>
      </c>
      <c r="AB97" s="142">
        <v>0</v>
      </c>
      <c r="AC97" s="141" t="s">
        <v>2245</v>
      </c>
      <c r="AD97" s="143">
        <v>1</v>
      </c>
      <c r="AE97" s="149">
        <v>0</v>
      </c>
      <c r="AF97" s="149">
        <v>0</v>
      </c>
      <c r="AG97" s="145"/>
      <c r="AH97" s="140"/>
      <c r="AI97" s="140"/>
      <c r="AJ97" s="146" t="s">
        <v>1639</v>
      </c>
      <c r="AK97" s="146" t="s">
        <v>2246</v>
      </c>
      <c r="AL97" s="146" t="s">
        <v>1639</v>
      </c>
      <c r="AM97" s="146" t="s">
        <v>2247</v>
      </c>
      <c r="AN97" s="146" t="s">
        <v>1639</v>
      </c>
      <c r="AO97" s="146" t="s">
        <v>2248</v>
      </c>
      <c r="AP97" s="146" t="s">
        <v>1639</v>
      </c>
      <c r="AQ97" s="147" t="s">
        <v>2249</v>
      </c>
      <c r="AR97" s="146" t="s">
        <v>1639</v>
      </c>
      <c r="AS97" s="146" t="s">
        <v>2249</v>
      </c>
      <c r="AT97" s="146" t="s">
        <v>1639</v>
      </c>
      <c r="AU97" s="146" t="s">
        <v>2249</v>
      </c>
      <c r="AV97" s="146" t="s">
        <v>1391</v>
      </c>
      <c r="AW97" s="146"/>
      <c r="AX97" s="146" t="s">
        <v>1391</v>
      </c>
      <c r="AY97" s="146"/>
      <c r="AZ97" s="146" t="s">
        <v>1391</v>
      </c>
      <c r="BA97" s="146"/>
      <c r="BB97" s="146" t="s">
        <v>1391</v>
      </c>
      <c r="BC97" s="146"/>
      <c r="BD97" s="146" t="s">
        <v>1391</v>
      </c>
      <c r="BE97" s="146"/>
      <c r="BF97" s="146" t="s">
        <v>1391</v>
      </c>
      <c r="BG97" s="146"/>
      <c r="BH97" s="148"/>
    </row>
    <row r="98" spans="1:60" ht="15" customHeight="1" x14ac:dyDescent="0.25">
      <c r="A98" s="130">
        <v>100</v>
      </c>
      <c r="B98" s="130" t="s">
        <v>1089</v>
      </c>
      <c r="C98" s="131">
        <v>44197</v>
      </c>
      <c r="D98" s="131">
        <v>46022</v>
      </c>
      <c r="E98" s="132">
        <v>562</v>
      </c>
      <c r="F98" s="133" t="s">
        <v>1629</v>
      </c>
      <c r="G98" s="132">
        <v>0</v>
      </c>
      <c r="H98" s="132">
        <v>36</v>
      </c>
      <c r="I98" s="132">
        <v>113</v>
      </c>
      <c r="J98" s="132">
        <v>116</v>
      </c>
      <c r="K98" s="132">
        <v>162</v>
      </c>
      <c r="L98" s="132">
        <v>135</v>
      </c>
      <c r="M98" s="132">
        <v>0</v>
      </c>
      <c r="N98" s="134">
        <v>2000</v>
      </c>
      <c r="O98" s="135" t="s">
        <v>2250</v>
      </c>
      <c r="P98" s="136">
        <v>0</v>
      </c>
      <c r="Q98" s="135" t="s">
        <v>1494</v>
      </c>
      <c r="R98" s="137" t="s">
        <v>2243</v>
      </c>
      <c r="S98" s="138" t="s">
        <v>2251</v>
      </c>
      <c r="T98" s="138" t="s">
        <v>2252</v>
      </c>
      <c r="U98" s="139">
        <v>562</v>
      </c>
      <c r="V98" s="138" t="s">
        <v>1494</v>
      </c>
      <c r="W98" s="138" t="s">
        <v>1494</v>
      </c>
      <c r="X98" s="138" t="s">
        <v>1079</v>
      </c>
      <c r="Y98" s="140"/>
      <c r="Z98" s="141" t="s">
        <v>2244</v>
      </c>
      <c r="AA98" s="142">
        <v>0</v>
      </c>
      <c r="AB98" s="142">
        <v>0</v>
      </c>
      <c r="AC98" s="141" t="s">
        <v>2245</v>
      </c>
      <c r="AD98" s="143">
        <v>1</v>
      </c>
      <c r="AE98" s="149">
        <v>0</v>
      </c>
      <c r="AF98" s="149">
        <v>562</v>
      </c>
      <c r="AG98" s="145"/>
      <c r="AH98" s="140"/>
      <c r="AI98" s="140"/>
      <c r="AJ98" s="146" t="s">
        <v>1639</v>
      </c>
      <c r="AK98" s="146" t="s">
        <v>2246</v>
      </c>
      <c r="AL98" s="146" t="s">
        <v>1639</v>
      </c>
      <c r="AM98" s="146" t="s">
        <v>2247</v>
      </c>
      <c r="AN98" s="146" t="s">
        <v>1639</v>
      </c>
      <c r="AO98" s="146" t="s">
        <v>2248</v>
      </c>
      <c r="AP98" s="146" t="s">
        <v>1639</v>
      </c>
      <c r="AQ98" s="147" t="s">
        <v>2249</v>
      </c>
      <c r="AR98" s="146" t="s">
        <v>1639</v>
      </c>
      <c r="AS98" s="146" t="s">
        <v>2249</v>
      </c>
      <c r="AT98" s="146" t="s">
        <v>1639</v>
      </c>
      <c r="AU98" s="146" t="s">
        <v>2249</v>
      </c>
      <c r="AV98" s="146" t="s">
        <v>1391</v>
      </c>
      <c r="AW98" s="146"/>
      <c r="AX98" s="146" t="s">
        <v>1391</v>
      </c>
      <c r="AY98" s="146"/>
      <c r="AZ98" s="146" t="s">
        <v>1391</v>
      </c>
      <c r="BA98" s="146"/>
      <c r="BB98" s="146" t="s">
        <v>1391</v>
      </c>
      <c r="BC98" s="146"/>
      <c r="BD98" s="146" t="s">
        <v>1391</v>
      </c>
      <c r="BE98" s="146"/>
      <c r="BF98" s="146" t="s">
        <v>1391</v>
      </c>
      <c r="BG98" s="146"/>
      <c r="BH98" s="148"/>
    </row>
    <row r="99" spans="1:60" ht="15" customHeight="1" x14ac:dyDescent="0.25">
      <c r="A99" s="130">
        <v>101</v>
      </c>
      <c r="B99" s="130" t="s">
        <v>1101</v>
      </c>
      <c r="C99" s="131">
        <v>43862</v>
      </c>
      <c r="D99" s="131">
        <v>46022</v>
      </c>
      <c r="E99" s="132">
        <v>4295</v>
      </c>
      <c r="F99" s="133" t="s">
        <v>1629</v>
      </c>
      <c r="G99" s="132">
        <v>1027</v>
      </c>
      <c r="H99" s="132">
        <v>0</v>
      </c>
      <c r="I99" s="132">
        <v>1384</v>
      </c>
      <c r="J99" s="132">
        <v>1362</v>
      </c>
      <c r="K99" s="132">
        <v>515</v>
      </c>
      <c r="L99" s="132">
        <v>7</v>
      </c>
      <c r="M99" s="132">
        <v>0</v>
      </c>
      <c r="N99" s="134">
        <v>0</v>
      </c>
      <c r="O99" s="135" t="s">
        <v>2253</v>
      </c>
      <c r="P99" s="136">
        <v>0</v>
      </c>
      <c r="Q99" s="135" t="s">
        <v>1494</v>
      </c>
      <c r="R99" s="137" t="s">
        <v>2243</v>
      </c>
      <c r="S99" s="138" t="s">
        <v>2254</v>
      </c>
      <c r="T99" s="138" t="s">
        <v>2255</v>
      </c>
      <c r="U99" s="139">
        <v>4295</v>
      </c>
      <c r="V99" s="138" t="s">
        <v>1494</v>
      </c>
      <c r="W99" s="138" t="s">
        <v>1494</v>
      </c>
      <c r="X99" s="138" t="s">
        <v>1079</v>
      </c>
      <c r="Y99" s="140"/>
      <c r="Z99" s="141" t="s">
        <v>2256</v>
      </c>
      <c r="AA99" s="142">
        <v>0</v>
      </c>
      <c r="AB99" s="142">
        <v>0</v>
      </c>
      <c r="AC99" s="141" t="s">
        <v>2257</v>
      </c>
      <c r="AD99" s="143">
        <v>1</v>
      </c>
      <c r="AE99" s="149">
        <v>0</v>
      </c>
      <c r="AF99" s="149">
        <v>4295</v>
      </c>
      <c r="AG99" s="145"/>
      <c r="AH99" s="140"/>
      <c r="AI99" s="140"/>
      <c r="AJ99" s="146" t="s">
        <v>1639</v>
      </c>
      <c r="AK99" s="146" t="s">
        <v>2258</v>
      </c>
      <c r="AL99" s="146" t="s">
        <v>1639</v>
      </c>
      <c r="AM99" s="146" t="s">
        <v>2258</v>
      </c>
      <c r="AN99" s="146" t="s">
        <v>1639</v>
      </c>
      <c r="AO99" s="146" t="s">
        <v>2259</v>
      </c>
      <c r="AP99" s="146" t="s">
        <v>1639</v>
      </c>
      <c r="AQ99" s="147" t="s">
        <v>2259</v>
      </c>
      <c r="AR99" s="146" t="s">
        <v>1639</v>
      </c>
      <c r="AS99" s="146" t="s">
        <v>2259</v>
      </c>
      <c r="AT99" s="146" t="s">
        <v>1639</v>
      </c>
      <c r="AU99" s="146" t="s">
        <v>2258</v>
      </c>
      <c r="AV99" s="146" t="s">
        <v>1391</v>
      </c>
      <c r="AW99" s="146"/>
      <c r="AX99" s="146" t="s">
        <v>1391</v>
      </c>
      <c r="AY99" s="146"/>
      <c r="AZ99" s="146" t="s">
        <v>1391</v>
      </c>
      <c r="BA99" s="146"/>
      <c r="BB99" s="146" t="s">
        <v>1391</v>
      </c>
      <c r="BC99" s="146"/>
      <c r="BD99" s="146" t="s">
        <v>1391</v>
      </c>
      <c r="BE99" s="146"/>
      <c r="BF99" s="146" t="s">
        <v>1391</v>
      </c>
      <c r="BG99" s="146"/>
      <c r="BH99" s="148"/>
    </row>
    <row r="100" spans="1:60" ht="15" customHeight="1" x14ac:dyDescent="0.25">
      <c r="A100" s="130">
        <v>102</v>
      </c>
      <c r="B100" s="130" t="s">
        <v>1118</v>
      </c>
      <c r="C100" s="131">
        <v>44562</v>
      </c>
      <c r="D100" s="131">
        <v>45291</v>
      </c>
      <c r="E100" s="132">
        <v>3000</v>
      </c>
      <c r="F100" s="133" t="s">
        <v>1629</v>
      </c>
      <c r="G100" s="132">
        <v>0</v>
      </c>
      <c r="H100" s="132">
        <v>0</v>
      </c>
      <c r="I100" s="132">
        <v>1000</v>
      </c>
      <c r="J100" s="132">
        <v>2000</v>
      </c>
      <c r="K100" s="132">
        <v>0</v>
      </c>
      <c r="L100" s="132">
        <v>0</v>
      </c>
      <c r="M100" s="132">
        <v>0</v>
      </c>
      <c r="N100" s="134">
        <v>3000</v>
      </c>
      <c r="O100" s="135" t="s">
        <v>2260</v>
      </c>
      <c r="P100" s="136">
        <v>0</v>
      </c>
      <c r="Q100" s="135" t="s">
        <v>1494</v>
      </c>
      <c r="R100" s="137" t="s">
        <v>2261</v>
      </c>
      <c r="S100" s="138" t="s">
        <v>2262</v>
      </c>
      <c r="T100" s="138" t="s">
        <v>2263</v>
      </c>
      <c r="U100" s="139">
        <v>3000</v>
      </c>
      <c r="V100" s="138" t="s">
        <v>2264</v>
      </c>
      <c r="W100" s="138" t="s">
        <v>2265</v>
      </c>
      <c r="X100" s="138" t="s">
        <v>1079</v>
      </c>
      <c r="Y100" s="140"/>
      <c r="Z100" s="141" t="s">
        <v>2266</v>
      </c>
      <c r="AA100" s="142">
        <v>0</v>
      </c>
      <c r="AB100" s="142">
        <v>0</v>
      </c>
      <c r="AC100" s="141" t="s">
        <v>85</v>
      </c>
      <c r="AD100" s="143" t="s">
        <v>85</v>
      </c>
      <c r="AE100" s="149">
        <v>0</v>
      </c>
      <c r="AF100" s="149">
        <v>0</v>
      </c>
      <c r="AG100" s="145"/>
      <c r="AH100" s="140"/>
      <c r="AI100" s="140"/>
      <c r="AJ100" s="146" t="s">
        <v>1639</v>
      </c>
      <c r="AK100" s="146" t="s">
        <v>2267</v>
      </c>
      <c r="AL100" s="146" t="s">
        <v>1639</v>
      </c>
      <c r="AM100" s="146" t="s">
        <v>2267</v>
      </c>
      <c r="AN100" s="146" t="s">
        <v>1639</v>
      </c>
      <c r="AO100" s="146" t="s">
        <v>2267</v>
      </c>
      <c r="AP100" s="146" t="s">
        <v>1639</v>
      </c>
      <c r="AQ100" s="147" t="s">
        <v>2267</v>
      </c>
      <c r="AR100" s="146" t="s">
        <v>1639</v>
      </c>
      <c r="AS100" s="146" t="s">
        <v>2267</v>
      </c>
      <c r="AT100" s="146" t="s">
        <v>1639</v>
      </c>
      <c r="AU100" s="146" t="s">
        <v>2267</v>
      </c>
      <c r="AV100" s="146" t="s">
        <v>1391</v>
      </c>
      <c r="AW100" s="146"/>
      <c r="AX100" s="146" t="s">
        <v>1391</v>
      </c>
      <c r="AY100" s="146"/>
      <c r="AZ100" s="146" t="s">
        <v>1391</v>
      </c>
      <c r="BA100" s="146"/>
      <c r="BB100" s="146" t="s">
        <v>1391</v>
      </c>
      <c r="BC100" s="146"/>
      <c r="BD100" s="146" t="s">
        <v>1391</v>
      </c>
      <c r="BE100" s="146"/>
      <c r="BF100" s="146" t="s">
        <v>1391</v>
      </c>
      <c r="BG100" s="146"/>
      <c r="BH100" s="148"/>
    </row>
    <row r="101" spans="1:60" ht="15" customHeight="1" x14ac:dyDescent="0.25">
      <c r="A101" s="130">
        <v>103</v>
      </c>
      <c r="B101" s="130" t="s">
        <v>1143</v>
      </c>
      <c r="C101" s="131">
        <v>44197</v>
      </c>
      <c r="D101" s="131">
        <v>46022</v>
      </c>
      <c r="E101" s="132">
        <v>2000</v>
      </c>
      <c r="F101" s="133" t="s">
        <v>1629</v>
      </c>
      <c r="G101" s="132">
        <v>0</v>
      </c>
      <c r="H101" s="132">
        <v>0</v>
      </c>
      <c r="I101" s="132">
        <v>500</v>
      </c>
      <c r="J101" s="132">
        <v>500</v>
      </c>
      <c r="K101" s="132">
        <v>500</v>
      </c>
      <c r="L101" s="132">
        <v>500</v>
      </c>
      <c r="M101" s="132">
        <v>0</v>
      </c>
      <c r="N101" s="134">
        <v>7000</v>
      </c>
      <c r="O101" s="135" t="s">
        <v>2268</v>
      </c>
      <c r="P101" s="136">
        <v>0</v>
      </c>
      <c r="Q101" s="135" t="s">
        <v>1494</v>
      </c>
      <c r="R101" s="137" t="s">
        <v>2243</v>
      </c>
      <c r="S101" s="138" t="s">
        <v>2269</v>
      </c>
      <c r="T101" s="138" t="s">
        <v>2270</v>
      </c>
      <c r="U101" s="139">
        <v>2000</v>
      </c>
      <c r="V101" s="138" t="s">
        <v>2271</v>
      </c>
      <c r="W101" s="138" t="s">
        <v>2272</v>
      </c>
      <c r="X101" s="138" t="s">
        <v>1079</v>
      </c>
      <c r="Y101" s="140"/>
      <c r="Z101" s="141" t="s">
        <v>2273</v>
      </c>
      <c r="AA101" s="142">
        <v>0</v>
      </c>
      <c r="AB101" s="142">
        <v>0</v>
      </c>
      <c r="AC101" s="141" t="s">
        <v>85</v>
      </c>
      <c r="AD101" s="143" t="s">
        <v>85</v>
      </c>
      <c r="AE101" s="149">
        <v>0</v>
      </c>
      <c r="AF101" s="149">
        <v>0</v>
      </c>
      <c r="AG101" s="145"/>
      <c r="AH101" s="140"/>
      <c r="AI101" s="140"/>
      <c r="AJ101" s="146" t="s">
        <v>1639</v>
      </c>
      <c r="AK101" s="146" t="s">
        <v>2267</v>
      </c>
      <c r="AL101" s="146" t="s">
        <v>1639</v>
      </c>
      <c r="AM101" s="146" t="s">
        <v>2267</v>
      </c>
      <c r="AN101" s="146" t="s">
        <v>1639</v>
      </c>
      <c r="AO101" s="146" t="s">
        <v>2267</v>
      </c>
      <c r="AP101" s="146" t="s">
        <v>1639</v>
      </c>
      <c r="AQ101" s="147" t="s">
        <v>2267</v>
      </c>
      <c r="AR101" s="146" t="s">
        <v>1639</v>
      </c>
      <c r="AS101" s="146" t="s">
        <v>2267</v>
      </c>
      <c r="AT101" s="146" t="s">
        <v>1639</v>
      </c>
      <c r="AU101" s="146" t="s">
        <v>2267</v>
      </c>
      <c r="AV101" s="146" t="s">
        <v>1391</v>
      </c>
      <c r="AW101" s="146"/>
      <c r="AX101" s="146" t="s">
        <v>1391</v>
      </c>
      <c r="AY101" s="146"/>
      <c r="AZ101" s="146" t="s">
        <v>1391</v>
      </c>
      <c r="BA101" s="146"/>
      <c r="BB101" s="146" t="s">
        <v>1391</v>
      </c>
      <c r="BC101" s="146"/>
      <c r="BD101" s="146" t="s">
        <v>1391</v>
      </c>
      <c r="BE101" s="146"/>
      <c r="BF101" s="146" t="s">
        <v>1391</v>
      </c>
      <c r="BG101" s="146"/>
      <c r="BH101" s="148"/>
    </row>
    <row r="102" spans="1:60" ht="15" customHeight="1" x14ac:dyDescent="0.25">
      <c r="A102" s="130">
        <v>104</v>
      </c>
      <c r="B102" s="130" t="s">
        <v>1155</v>
      </c>
      <c r="C102" s="131">
        <v>44197</v>
      </c>
      <c r="D102" s="131">
        <v>45291</v>
      </c>
      <c r="E102" s="132">
        <v>1000</v>
      </c>
      <c r="F102" s="133" t="s">
        <v>1629</v>
      </c>
      <c r="G102" s="132">
        <v>0</v>
      </c>
      <c r="H102" s="132">
        <v>0</v>
      </c>
      <c r="I102" s="132">
        <v>700</v>
      </c>
      <c r="J102" s="132">
        <v>300</v>
      </c>
      <c r="K102" s="132">
        <v>0</v>
      </c>
      <c r="L102" s="132">
        <v>0</v>
      </c>
      <c r="M102" s="132">
        <v>0</v>
      </c>
      <c r="N102" s="134">
        <v>1000</v>
      </c>
      <c r="O102" s="135" t="s">
        <v>2274</v>
      </c>
      <c r="P102" s="136">
        <v>0</v>
      </c>
      <c r="Q102" s="135" t="s">
        <v>1494</v>
      </c>
      <c r="R102" s="137" t="s">
        <v>2243</v>
      </c>
      <c r="S102" s="138" t="s">
        <v>2275</v>
      </c>
      <c r="T102" s="138" t="s">
        <v>2270</v>
      </c>
      <c r="U102" s="139">
        <v>1000</v>
      </c>
      <c r="V102" s="138" t="s">
        <v>2271</v>
      </c>
      <c r="W102" s="138" t="s">
        <v>2272</v>
      </c>
      <c r="X102" s="138" t="s">
        <v>1079</v>
      </c>
      <c r="Y102" s="140"/>
      <c r="Z102" s="141" t="s">
        <v>2273</v>
      </c>
      <c r="AA102" s="142">
        <v>0</v>
      </c>
      <c r="AB102" s="142">
        <v>0</v>
      </c>
      <c r="AC102" s="141" t="s">
        <v>85</v>
      </c>
      <c r="AD102" s="143" t="s">
        <v>85</v>
      </c>
      <c r="AE102" s="149">
        <v>0</v>
      </c>
      <c r="AF102" s="149">
        <v>0</v>
      </c>
      <c r="AG102" s="145"/>
      <c r="AH102" s="140"/>
      <c r="AI102" s="140"/>
      <c r="AJ102" s="146" t="s">
        <v>1639</v>
      </c>
      <c r="AK102" s="146" t="s">
        <v>2267</v>
      </c>
      <c r="AL102" s="146" t="s">
        <v>1639</v>
      </c>
      <c r="AM102" s="146" t="s">
        <v>2267</v>
      </c>
      <c r="AN102" s="146" t="s">
        <v>1639</v>
      </c>
      <c r="AO102" s="146" t="s">
        <v>2267</v>
      </c>
      <c r="AP102" s="146" t="s">
        <v>1639</v>
      </c>
      <c r="AQ102" s="147" t="s">
        <v>2267</v>
      </c>
      <c r="AR102" s="146" t="s">
        <v>1639</v>
      </c>
      <c r="AS102" s="146" t="s">
        <v>2267</v>
      </c>
      <c r="AT102" s="146" t="s">
        <v>1639</v>
      </c>
      <c r="AU102" s="146" t="s">
        <v>2267</v>
      </c>
      <c r="AV102" s="146" t="s">
        <v>1391</v>
      </c>
      <c r="AW102" s="146"/>
      <c r="AX102" s="146" t="s">
        <v>1391</v>
      </c>
      <c r="AY102" s="146"/>
      <c r="AZ102" s="146" t="s">
        <v>1391</v>
      </c>
      <c r="BA102" s="146"/>
      <c r="BB102" s="146" t="s">
        <v>1391</v>
      </c>
      <c r="BC102" s="146"/>
      <c r="BD102" s="146" t="s">
        <v>1391</v>
      </c>
      <c r="BE102" s="146"/>
      <c r="BF102" s="146" t="s">
        <v>1391</v>
      </c>
      <c r="BG102" s="146"/>
      <c r="BH102" s="148"/>
    </row>
    <row r="103" spans="1:60" ht="15" customHeight="1" x14ac:dyDescent="0.25">
      <c r="A103" s="130">
        <v>105</v>
      </c>
      <c r="B103" s="130" t="s">
        <v>1132</v>
      </c>
      <c r="C103" s="131">
        <v>44197</v>
      </c>
      <c r="D103" s="131">
        <v>46265</v>
      </c>
      <c r="E103" s="132">
        <v>7156</v>
      </c>
      <c r="F103" s="133" t="s">
        <v>1629</v>
      </c>
      <c r="G103" s="132">
        <v>0</v>
      </c>
      <c r="H103" s="132">
        <v>0</v>
      </c>
      <c r="I103" s="132">
        <v>270.00377311030059</v>
      </c>
      <c r="J103" s="132">
        <v>1350.018865551503</v>
      </c>
      <c r="K103" s="132">
        <v>2160.0301848824047</v>
      </c>
      <c r="L103" s="132">
        <v>2515.5351528109672</v>
      </c>
      <c r="M103" s="132">
        <v>860.41202364482456</v>
      </c>
      <c r="N103" s="134">
        <v>0</v>
      </c>
      <c r="O103" s="135" t="s">
        <v>2276</v>
      </c>
      <c r="P103" s="136">
        <v>1055</v>
      </c>
      <c r="Q103" s="135" t="s">
        <v>2277</v>
      </c>
      <c r="R103" s="137" t="s">
        <v>2261</v>
      </c>
      <c r="S103" s="138" t="s">
        <v>2278</v>
      </c>
      <c r="T103" s="138"/>
      <c r="U103" s="139">
        <v>8211</v>
      </c>
      <c r="V103" s="138" t="s">
        <v>2279</v>
      </c>
      <c r="W103" s="138" t="s">
        <v>2280</v>
      </c>
      <c r="X103" s="138" t="s">
        <v>2281</v>
      </c>
      <c r="Y103" s="140"/>
      <c r="Z103" s="141" t="s">
        <v>2282</v>
      </c>
      <c r="AA103" s="142">
        <v>0</v>
      </c>
      <c r="AB103" s="142">
        <v>0</v>
      </c>
      <c r="AC103" s="141" t="s">
        <v>85</v>
      </c>
      <c r="AD103" s="143" t="s">
        <v>85</v>
      </c>
      <c r="AE103" s="149">
        <v>0</v>
      </c>
      <c r="AF103" s="149">
        <v>0</v>
      </c>
      <c r="AG103" s="145"/>
      <c r="AH103" s="140"/>
      <c r="AI103" s="140"/>
      <c r="AJ103" s="146" t="s">
        <v>36</v>
      </c>
      <c r="AK103" s="146"/>
      <c r="AL103" s="146" t="s">
        <v>36</v>
      </c>
      <c r="AM103" s="146"/>
      <c r="AN103" s="146" t="s">
        <v>36</v>
      </c>
      <c r="AO103" s="146"/>
      <c r="AP103" s="146" t="s">
        <v>36</v>
      </c>
      <c r="AQ103" s="147"/>
      <c r="AR103" s="146" t="s">
        <v>36</v>
      </c>
      <c r="AS103" s="146"/>
      <c r="AT103" s="146" t="s">
        <v>36</v>
      </c>
      <c r="AU103" s="146"/>
      <c r="AV103" s="146" t="s">
        <v>1639</v>
      </c>
      <c r="AW103" s="146" t="s">
        <v>2283</v>
      </c>
      <c r="AX103" s="146" t="s">
        <v>1639</v>
      </c>
      <c r="AY103" s="146" t="s">
        <v>2284</v>
      </c>
      <c r="AZ103" s="146" t="s">
        <v>1639</v>
      </c>
      <c r="BA103" s="146" t="s">
        <v>2285</v>
      </c>
      <c r="BB103" s="146" t="s">
        <v>1639</v>
      </c>
      <c r="BC103" s="146" t="s">
        <v>2286</v>
      </c>
      <c r="BD103" s="146" t="s">
        <v>1639</v>
      </c>
      <c r="BE103" s="146" t="s">
        <v>2287</v>
      </c>
      <c r="BF103" s="146" t="s">
        <v>1639</v>
      </c>
      <c r="BG103" s="146" t="s">
        <v>2288</v>
      </c>
      <c r="BH103" s="148"/>
    </row>
    <row r="104" spans="1:60" ht="15" customHeight="1" x14ac:dyDescent="0.25">
      <c r="A104" s="130">
        <v>108</v>
      </c>
      <c r="B104" s="130" t="s">
        <v>2289</v>
      </c>
      <c r="C104" s="131">
        <v>44562</v>
      </c>
      <c r="D104" s="131">
        <v>46022</v>
      </c>
      <c r="E104" s="132">
        <v>3250</v>
      </c>
      <c r="F104" s="133" t="s">
        <v>1629</v>
      </c>
      <c r="G104" s="132">
        <v>0</v>
      </c>
      <c r="H104" s="132">
        <v>0</v>
      </c>
      <c r="I104" s="132">
        <v>200</v>
      </c>
      <c r="J104" s="132">
        <v>495</v>
      </c>
      <c r="K104" s="132">
        <v>1041.5</v>
      </c>
      <c r="L104" s="132">
        <v>1513.5</v>
      </c>
      <c r="M104" s="132">
        <v>0</v>
      </c>
      <c r="N104" s="134">
        <v>8100</v>
      </c>
      <c r="O104" s="135" t="s">
        <v>2290</v>
      </c>
      <c r="P104" s="136">
        <v>0</v>
      </c>
      <c r="Q104" s="135" t="s">
        <v>1494</v>
      </c>
      <c r="R104" s="137" t="s">
        <v>1752</v>
      </c>
      <c r="S104" s="138" t="s">
        <v>2291</v>
      </c>
      <c r="T104" s="138" t="s">
        <v>2292</v>
      </c>
      <c r="U104" s="139">
        <v>3250</v>
      </c>
      <c r="V104" s="138" t="s">
        <v>2293</v>
      </c>
      <c r="W104" s="138" t="s">
        <v>2294</v>
      </c>
      <c r="X104" s="138" t="s">
        <v>355</v>
      </c>
      <c r="Y104" s="140"/>
      <c r="Z104" s="141" t="s">
        <v>2244</v>
      </c>
      <c r="AA104" s="142">
        <v>0</v>
      </c>
      <c r="AB104" s="142">
        <v>0</v>
      </c>
      <c r="AC104" s="141" t="s">
        <v>2245</v>
      </c>
      <c r="AD104" s="143">
        <v>1</v>
      </c>
      <c r="AE104" s="149">
        <v>0</v>
      </c>
      <c r="AF104" s="149">
        <v>3250</v>
      </c>
      <c r="AG104" s="145"/>
      <c r="AH104" s="140"/>
      <c r="AI104" s="140"/>
      <c r="AJ104" s="146" t="s">
        <v>1639</v>
      </c>
      <c r="AK104" s="146" t="s">
        <v>2295</v>
      </c>
      <c r="AL104" s="146" t="s">
        <v>1639</v>
      </c>
      <c r="AM104" s="146" t="s">
        <v>2296</v>
      </c>
      <c r="AN104" s="146" t="s">
        <v>1639</v>
      </c>
      <c r="AO104" s="146" t="s">
        <v>2297</v>
      </c>
      <c r="AP104" s="146" t="s">
        <v>1639</v>
      </c>
      <c r="AQ104" s="147" t="s">
        <v>2298</v>
      </c>
      <c r="AR104" s="146" t="s">
        <v>1639</v>
      </c>
      <c r="AS104" s="146" t="s">
        <v>2298</v>
      </c>
      <c r="AT104" s="146" t="s">
        <v>1639</v>
      </c>
      <c r="AU104" s="146" t="s">
        <v>2299</v>
      </c>
      <c r="AV104" s="146" t="s">
        <v>1806</v>
      </c>
      <c r="AW104" s="146" t="s">
        <v>1806</v>
      </c>
      <c r="AX104" s="146" t="s">
        <v>1806</v>
      </c>
      <c r="AY104" s="146" t="s">
        <v>1806</v>
      </c>
      <c r="AZ104" s="146" t="s">
        <v>1806</v>
      </c>
      <c r="BA104" s="146" t="s">
        <v>1806</v>
      </c>
      <c r="BB104" s="146" t="s">
        <v>1806</v>
      </c>
      <c r="BC104" s="146" t="s">
        <v>1806</v>
      </c>
      <c r="BD104" s="146" t="s">
        <v>1806</v>
      </c>
      <c r="BE104" s="146" t="s">
        <v>1806</v>
      </c>
      <c r="BF104" s="146" t="s">
        <v>1806</v>
      </c>
      <c r="BG104" s="146" t="s">
        <v>1806</v>
      </c>
      <c r="BH104" s="148"/>
    </row>
    <row r="105" spans="1:60" ht="15" customHeight="1" x14ac:dyDescent="0.25">
      <c r="A105" s="130">
        <v>109</v>
      </c>
      <c r="B105" s="130" t="s">
        <v>2300</v>
      </c>
      <c r="C105" s="131">
        <v>44562</v>
      </c>
      <c r="D105" s="131">
        <v>46022</v>
      </c>
      <c r="E105" s="132">
        <v>3250</v>
      </c>
      <c r="F105" s="133" t="s">
        <v>1629</v>
      </c>
      <c r="G105" s="132">
        <v>0</v>
      </c>
      <c r="H105" s="132">
        <v>0</v>
      </c>
      <c r="I105" s="132">
        <v>200</v>
      </c>
      <c r="J105" s="132">
        <v>495</v>
      </c>
      <c r="K105" s="132">
        <v>1041.5</v>
      </c>
      <c r="L105" s="132">
        <v>1513.5</v>
      </c>
      <c r="M105" s="132">
        <v>0</v>
      </c>
      <c r="N105" s="134">
        <v>8100</v>
      </c>
      <c r="O105" s="135" t="s">
        <v>2301</v>
      </c>
      <c r="P105" s="136">
        <v>0</v>
      </c>
      <c r="Q105" s="135" t="s">
        <v>1494</v>
      </c>
      <c r="R105" s="137" t="s">
        <v>1752</v>
      </c>
      <c r="S105" s="138" t="s">
        <v>2291</v>
      </c>
      <c r="T105" s="138" t="s">
        <v>2292</v>
      </c>
      <c r="U105" s="139">
        <v>3250</v>
      </c>
      <c r="V105" s="138" t="s">
        <v>2293</v>
      </c>
      <c r="W105" s="138" t="s">
        <v>2294</v>
      </c>
      <c r="X105" s="138" t="s">
        <v>355</v>
      </c>
      <c r="Y105" s="140"/>
      <c r="Z105" s="141" t="s">
        <v>2302</v>
      </c>
      <c r="AA105" s="142">
        <v>0</v>
      </c>
      <c r="AB105" s="142">
        <v>0</v>
      </c>
      <c r="AC105" s="141" t="s">
        <v>2303</v>
      </c>
      <c r="AD105" s="143">
        <v>0.4</v>
      </c>
      <c r="AE105" s="149">
        <v>0</v>
      </c>
      <c r="AF105" s="149">
        <v>1300</v>
      </c>
      <c r="AG105" s="145"/>
      <c r="AH105" s="140"/>
      <c r="AI105" s="140"/>
      <c r="AJ105" s="146" t="s">
        <v>1639</v>
      </c>
      <c r="AK105" s="146" t="s">
        <v>2295</v>
      </c>
      <c r="AL105" s="146" t="s">
        <v>1639</v>
      </c>
      <c r="AM105" s="146" t="s">
        <v>2296</v>
      </c>
      <c r="AN105" s="146" t="s">
        <v>1639</v>
      </c>
      <c r="AO105" s="146" t="s">
        <v>2297</v>
      </c>
      <c r="AP105" s="146" t="s">
        <v>1639</v>
      </c>
      <c r="AQ105" s="147" t="s">
        <v>2298</v>
      </c>
      <c r="AR105" s="146" t="s">
        <v>1639</v>
      </c>
      <c r="AS105" s="146" t="s">
        <v>2298</v>
      </c>
      <c r="AT105" s="146" t="s">
        <v>1639</v>
      </c>
      <c r="AU105" s="146" t="s">
        <v>2299</v>
      </c>
      <c r="AV105" s="146" t="s">
        <v>1806</v>
      </c>
      <c r="AW105" s="146" t="s">
        <v>1806</v>
      </c>
      <c r="AX105" s="146" t="s">
        <v>1806</v>
      </c>
      <c r="AY105" s="146" t="s">
        <v>1806</v>
      </c>
      <c r="AZ105" s="146" t="s">
        <v>1806</v>
      </c>
      <c r="BA105" s="146" t="s">
        <v>1806</v>
      </c>
      <c r="BB105" s="146" t="s">
        <v>1806</v>
      </c>
      <c r="BC105" s="146" t="s">
        <v>1806</v>
      </c>
      <c r="BD105" s="146" t="s">
        <v>1806</v>
      </c>
      <c r="BE105" s="146" t="s">
        <v>1806</v>
      </c>
      <c r="BF105" s="146" t="s">
        <v>1806</v>
      </c>
      <c r="BG105" s="146" t="s">
        <v>1806</v>
      </c>
      <c r="BH105" s="148"/>
    </row>
    <row r="106" spans="1:60" ht="15" customHeight="1" x14ac:dyDescent="0.25">
      <c r="A106" s="130">
        <v>110</v>
      </c>
      <c r="B106" s="130" t="s">
        <v>2304</v>
      </c>
      <c r="C106" s="131">
        <v>44562</v>
      </c>
      <c r="D106" s="131">
        <v>46022</v>
      </c>
      <c r="E106" s="132">
        <v>490</v>
      </c>
      <c r="F106" s="133" t="s">
        <v>1629</v>
      </c>
      <c r="G106" s="132">
        <v>0</v>
      </c>
      <c r="H106" s="132">
        <v>0</v>
      </c>
      <c r="I106" s="132">
        <v>0</v>
      </c>
      <c r="J106" s="132">
        <v>0</v>
      </c>
      <c r="K106" s="132">
        <v>245</v>
      </c>
      <c r="L106" s="132">
        <v>245</v>
      </c>
      <c r="M106" s="132">
        <v>0</v>
      </c>
      <c r="N106" s="134">
        <v>0</v>
      </c>
      <c r="O106" s="135" t="s">
        <v>1494</v>
      </c>
      <c r="P106" s="136">
        <v>0</v>
      </c>
      <c r="Q106" s="135" t="s">
        <v>1494</v>
      </c>
      <c r="R106" s="137" t="s">
        <v>1752</v>
      </c>
      <c r="S106" s="138" t="s">
        <v>2305</v>
      </c>
      <c r="T106" s="138" t="s">
        <v>2306</v>
      </c>
      <c r="U106" s="139">
        <v>490</v>
      </c>
      <c r="V106" s="138" t="s">
        <v>2307</v>
      </c>
      <c r="W106" s="138" t="s">
        <v>1806</v>
      </c>
      <c r="X106" s="138" t="s">
        <v>355</v>
      </c>
      <c r="Y106" s="140"/>
      <c r="Z106" s="141" t="s">
        <v>2308</v>
      </c>
      <c r="AA106" s="142">
        <v>0</v>
      </c>
      <c r="AB106" s="142">
        <v>0</v>
      </c>
      <c r="AC106" s="141" t="s">
        <v>85</v>
      </c>
      <c r="AD106" s="143" t="s">
        <v>85</v>
      </c>
      <c r="AE106" s="149">
        <v>0</v>
      </c>
      <c r="AF106" s="149">
        <v>0</v>
      </c>
      <c r="AG106" s="145"/>
      <c r="AH106" s="140"/>
      <c r="AI106" s="140"/>
      <c r="AJ106" s="146" t="s">
        <v>1639</v>
      </c>
      <c r="AK106" s="146" t="s">
        <v>2295</v>
      </c>
      <c r="AL106" s="146" t="s">
        <v>1639</v>
      </c>
      <c r="AM106" s="146" t="s">
        <v>2296</v>
      </c>
      <c r="AN106" s="146" t="s">
        <v>1639</v>
      </c>
      <c r="AO106" s="146" t="s">
        <v>2297</v>
      </c>
      <c r="AP106" s="146" t="s">
        <v>1639</v>
      </c>
      <c r="AQ106" s="147" t="s">
        <v>2298</v>
      </c>
      <c r="AR106" s="146" t="s">
        <v>1639</v>
      </c>
      <c r="AS106" s="146" t="s">
        <v>2298</v>
      </c>
      <c r="AT106" s="146" t="s">
        <v>1639</v>
      </c>
      <c r="AU106" s="146" t="s">
        <v>2299</v>
      </c>
      <c r="AV106" s="146" t="s">
        <v>1806</v>
      </c>
      <c r="AW106" s="146" t="s">
        <v>1806</v>
      </c>
      <c r="AX106" s="146" t="s">
        <v>1806</v>
      </c>
      <c r="AY106" s="146" t="s">
        <v>1806</v>
      </c>
      <c r="AZ106" s="146" t="s">
        <v>1806</v>
      </c>
      <c r="BA106" s="146" t="s">
        <v>1806</v>
      </c>
      <c r="BB106" s="146" t="s">
        <v>1806</v>
      </c>
      <c r="BC106" s="146" t="s">
        <v>1806</v>
      </c>
      <c r="BD106" s="146" t="s">
        <v>1806</v>
      </c>
      <c r="BE106" s="146" t="s">
        <v>1806</v>
      </c>
      <c r="BF106" s="146" t="s">
        <v>1806</v>
      </c>
      <c r="BG106" s="146" t="s">
        <v>1806</v>
      </c>
      <c r="BH106" s="148"/>
    </row>
    <row r="107" spans="1:60" ht="15" customHeight="1" x14ac:dyDescent="0.25">
      <c r="A107" s="130">
        <v>111</v>
      </c>
      <c r="B107" s="130" t="s">
        <v>2309</v>
      </c>
      <c r="C107" s="131">
        <v>44562</v>
      </c>
      <c r="D107" s="131">
        <v>45291</v>
      </c>
      <c r="E107" s="132">
        <v>10</v>
      </c>
      <c r="F107" s="133" t="s">
        <v>1629</v>
      </c>
      <c r="G107" s="132">
        <v>0</v>
      </c>
      <c r="H107" s="132">
        <v>0</v>
      </c>
      <c r="I107" s="132">
        <v>0</v>
      </c>
      <c r="J107" s="132">
        <v>10</v>
      </c>
      <c r="K107" s="132">
        <v>0</v>
      </c>
      <c r="L107" s="132">
        <v>0</v>
      </c>
      <c r="M107" s="132">
        <v>0</v>
      </c>
      <c r="N107" s="134">
        <v>0</v>
      </c>
      <c r="O107" s="135" t="s">
        <v>1494</v>
      </c>
      <c r="P107" s="136">
        <v>0</v>
      </c>
      <c r="Q107" s="135" t="s">
        <v>1494</v>
      </c>
      <c r="R107" s="137" t="s">
        <v>1752</v>
      </c>
      <c r="S107" s="138" t="s">
        <v>2310</v>
      </c>
      <c r="T107" s="138" t="s">
        <v>2311</v>
      </c>
      <c r="U107" s="139">
        <v>10</v>
      </c>
      <c r="V107" s="138" t="s">
        <v>2312</v>
      </c>
      <c r="W107" s="138" t="s">
        <v>1806</v>
      </c>
      <c r="X107" s="138" t="s">
        <v>355</v>
      </c>
      <c r="Y107" s="140"/>
      <c r="Z107" s="141" t="s">
        <v>1637</v>
      </c>
      <c r="AA107" s="142">
        <v>0</v>
      </c>
      <c r="AB107" s="142">
        <v>0</v>
      </c>
      <c r="AC107" s="141" t="s">
        <v>1638</v>
      </c>
      <c r="AD107" s="143">
        <v>1</v>
      </c>
      <c r="AE107" s="149">
        <v>0</v>
      </c>
      <c r="AF107" s="149">
        <v>10</v>
      </c>
      <c r="AG107" s="145"/>
      <c r="AH107" s="140"/>
      <c r="AI107" s="140"/>
      <c r="AJ107" s="146" t="s">
        <v>1639</v>
      </c>
      <c r="AK107" s="146" t="s">
        <v>2295</v>
      </c>
      <c r="AL107" s="146" t="s">
        <v>1639</v>
      </c>
      <c r="AM107" s="146" t="s">
        <v>2296</v>
      </c>
      <c r="AN107" s="146" t="s">
        <v>1639</v>
      </c>
      <c r="AO107" s="146" t="s">
        <v>2297</v>
      </c>
      <c r="AP107" s="146" t="s">
        <v>1639</v>
      </c>
      <c r="AQ107" s="147" t="s">
        <v>2298</v>
      </c>
      <c r="AR107" s="146" t="s">
        <v>1639</v>
      </c>
      <c r="AS107" s="146" t="s">
        <v>2298</v>
      </c>
      <c r="AT107" s="146" t="s">
        <v>1639</v>
      </c>
      <c r="AU107" s="146" t="s">
        <v>2299</v>
      </c>
      <c r="AV107" s="146" t="s">
        <v>1806</v>
      </c>
      <c r="AW107" s="146" t="s">
        <v>1806</v>
      </c>
      <c r="AX107" s="146" t="s">
        <v>1806</v>
      </c>
      <c r="AY107" s="146" t="s">
        <v>1806</v>
      </c>
      <c r="AZ107" s="146" t="s">
        <v>1806</v>
      </c>
      <c r="BA107" s="146" t="s">
        <v>1806</v>
      </c>
      <c r="BB107" s="146" t="s">
        <v>1806</v>
      </c>
      <c r="BC107" s="146" t="s">
        <v>1806</v>
      </c>
      <c r="BD107" s="146" t="s">
        <v>1806</v>
      </c>
      <c r="BE107" s="146" t="s">
        <v>1806</v>
      </c>
      <c r="BF107" s="146" t="s">
        <v>1806</v>
      </c>
      <c r="BG107" s="146" t="s">
        <v>1806</v>
      </c>
      <c r="BH107" s="148"/>
    </row>
    <row r="108" spans="1:60" ht="15" customHeight="1" x14ac:dyDescent="0.25">
      <c r="A108" s="130">
        <v>112</v>
      </c>
      <c r="B108" s="130" t="s">
        <v>1192</v>
      </c>
      <c r="C108" s="131">
        <v>44927</v>
      </c>
      <c r="D108" s="131">
        <v>46022</v>
      </c>
      <c r="E108" s="132"/>
      <c r="F108" s="133"/>
      <c r="G108" s="132"/>
      <c r="H108" s="132"/>
      <c r="I108" s="132"/>
      <c r="J108" s="132"/>
      <c r="K108" s="132"/>
      <c r="L108" s="132"/>
      <c r="M108" s="132"/>
      <c r="N108" s="134">
        <v>530</v>
      </c>
      <c r="O108" s="135" t="s">
        <v>2313</v>
      </c>
      <c r="P108" s="136">
        <v>0</v>
      </c>
      <c r="Q108" s="135" t="s">
        <v>1494</v>
      </c>
      <c r="R108" s="137" t="s">
        <v>2314</v>
      </c>
      <c r="S108" s="138" t="s">
        <v>2315</v>
      </c>
      <c r="T108" s="138" t="s">
        <v>2020</v>
      </c>
      <c r="U108" s="139">
        <v>6993</v>
      </c>
      <c r="V108" s="138" t="s">
        <v>2020</v>
      </c>
      <c r="W108" s="138" t="s">
        <v>2020</v>
      </c>
      <c r="X108" s="138" t="s">
        <v>355</v>
      </c>
      <c r="Y108" s="140"/>
      <c r="Z108" s="141" t="s">
        <v>85</v>
      </c>
      <c r="AA108" s="142" t="s">
        <v>85</v>
      </c>
      <c r="AB108" s="142" t="s">
        <v>85</v>
      </c>
      <c r="AC108" s="141" t="s">
        <v>85</v>
      </c>
      <c r="AD108" s="143" t="s">
        <v>85</v>
      </c>
      <c r="AE108" s="149">
        <v>0</v>
      </c>
      <c r="AF108" s="149">
        <v>0</v>
      </c>
      <c r="AG108" s="145"/>
      <c r="AH108" s="140"/>
      <c r="AI108" s="140"/>
      <c r="AJ108" s="146" t="s">
        <v>1806</v>
      </c>
      <c r="AK108" s="146" t="s">
        <v>2316</v>
      </c>
      <c r="AL108" s="146" t="s">
        <v>1806</v>
      </c>
      <c r="AM108" s="146" t="s">
        <v>2317</v>
      </c>
      <c r="AN108" s="146" t="s">
        <v>2318</v>
      </c>
      <c r="AO108" s="146" t="s">
        <v>1806</v>
      </c>
      <c r="AP108" s="146" t="s">
        <v>2318</v>
      </c>
      <c r="AQ108" s="147" t="s">
        <v>821</v>
      </c>
      <c r="AR108" s="146" t="s">
        <v>2318</v>
      </c>
      <c r="AS108" s="146" t="s">
        <v>821</v>
      </c>
      <c r="AT108" s="146" t="s">
        <v>2318</v>
      </c>
      <c r="AU108" s="146" t="s">
        <v>1806</v>
      </c>
      <c r="AV108" s="146" t="s">
        <v>2023</v>
      </c>
      <c r="AW108" s="146" t="s">
        <v>2319</v>
      </c>
      <c r="AX108" s="146" t="s">
        <v>2023</v>
      </c>
      <c r="AY108" s="146" t="s">
        <v>2320</v>
      </c>
      <c r="AZ108" s="146" t="s">
        <v>2023</v>
      </c>
      <c r="BA108" s="146" t="s">
        <v>2321</v>
      </c>
      <c r="BB108" s="146" t="s">
        <v>2023</v>
      </c>
      <c r="BC108" s="146" t="s">
        <v>2322</v>
      </c>
      <c r="BD108" s="146" t="s">
        <v>2023</v>
      </c>
      <c r="BE108" s="146" t="s">
        <v>2323</v>
      </c>
      <c r="BF108" s="146" t="s">
        <v>2023</v>
      </c>
      <c r="BG108" s="146" t="s">
        <v>2324</v>
      </c>
      <c r="BH108" s="148"/>
    </row>
    <row r="109" spans="1:60" ht="15" customHeight="1" x14ac:dyDescent="0.25">
      <c r="A109" s="130">
        <v>114</v>
      </c>
      <c r="B109" s="130" t="s">
        <v>2325</v>
      </c>
      <c r="C109" s="131">
        <v>44927</v>
      </c>
      <c r="D109" s="131">
        <v>46022</v>
      </c>
      <c r="E109" s="132">
        <v>1864.8</v>
      </c>
      <c r="F109" s="133" t="s">
        <v>1629</v>
      </c>
      <c r="G109" s="132">
        <v>0</v>
      </c>
      <c r="H109" s="132">
        <v>0</v>
      </c>
      <c r="I109" s="132">
        <v>0</v>
      </c>
      <c r="J109" s="132">
        <v>386.66666666666674</v>
      </c>
      <c r="K109" s="132">
        <v>446.66666666666674</v>
      </c>
      <c r="L109" s="132">
        <v>1031.4666666666669</v>
      </c>
      <c r="M109" s="132">
        <v>0</v>
      </c>
      <c r="N109" s="134"/>
      <c r="O109" s="135"/>
      <c r="P109" s="136"/>
      <c r="Q109" s="135"/>
      <c r="R109" s="137" t="s">
        <v>85</v>
      </c>
      <c r="S109" s="138"/>
      <c r="T109" s="138"/>
      <c r="U109" s="139"/>
      <c r="V109" s="138"/>
      <c r="W109" s="138"/>
      <c r="X109" s="138"/>
      <c r="Y109" s="140"/>
      <c r="Z109" s="141" t="s">
        <v>2326</v>
      </c>
      <c r="AA109" s="142">
        <v>0</v>
      </c>
      <c r="AB109" s="142">
        <v>0</v>
      </c>
      <c r="AC109" s="141" t="s">
        <v>85</v>
      </c>
      <c r="AD109" s="143" t="s">
        <v>85</v>
      </c>
      <c r="AE109" s="149">
        <v>0</v>
      </c>
      <c r="AF109" s="149">
        <v>0</v>
      </c>
      <c r="AG109" s="145"/>
      <c r="AH109" s="140"/>
      <c r="AI109" s="140"/>
      <c r="AJ109" s="146"/>
      <c r="AK109" s="146"/>
      <c r="AL109" s="146"/>
      <c r="AM109" s="146"/>
      <c r="AN109" s="146"/>
      <c r="AO109" s="146"/>
      <c r="AP109" s="146"/>
      <c r="AQ109" s="147"/>
      <c r="AR109" s="146"/>
      <c r="AS109" s="146"/>
      <c r="AT109" s="146"/>
      <c r="AU109" s="146"/>
      <c r="AV109" s="146"/>
      <c r="AW109" s="146"/>
      <c r="AX109" s="146"/>
      <c r="AY109" s="146"/>
      <c r="AZ109" s="146"/>
      <c r="BA109" s="146"/>
      <c r="BB109" s="146"/>
      <c r="BC109" s="146"/>
      <c r="BD109" s="146"/>
      <c r="BE109" s="146"/>
      <c r="BF109" s="146"/>
      <c r="BG109" s="146"/>
      <c r="BH109" s="148"/>
    </row>
    <row r="110" spans="1:60" ht="15" customHeight="1" x14ac:dyDescent="0.25">
      <c r="A110" s="130">
        <v>115</v>
      </c>
      <c r="B110" s="130" t="s">
        <v>2327</v>
      </c>
      <c r="C110" s="131">
        <v>44927</v>
      </c>
      <c r="D110" s="131">
        <v>46022</v>
      </c>
      <c r="E110" s="132">
        <v>1282.0999999999999</v>
      </c>
      <c r="F110" s="133" t="s">
        <v>1629</v>
      </c>
      <c r="G110" s="132">
        <v>0</v>
      </c>
      <c r="H110" s="132">
        <v>0</v>
      </c>
      <c r="I110" s="132">
        <v>0</v>
      </c>
      <c r="J110" s="132">
        <v>265.8437008437009</v>
      </c>
      <c r="K110" s="132">
        <v>307.09530959530963</v>
      </c>
      <c r="L110" s="132">
        <v>709.16098956098961</v>
      </c>
      <c r="M110" s="132">
        <v>0</v>
      </c>
      <c r="N110" s="134"/>
      <c r="O110" s="135"/>
      <c r="P110" s="136"/>
      <c r="Q110" s="135"/>
      <c r="R110" s="137" t="s">
        <v>85</v>
      </c>
      <c r="S110" s="138"/>
      <c r="T110" s="138"/>
      <c r="U110" s="139"/>
      <c r="V110" s="138"/>
      <c r="W110" s="138"/>
      <c r="X110" s="138"/>
      <c r="Y110" s="140"/>
      <c r="Z110" s="141" t="s">
        <v>2185</v>
      </c>
      <c r="AA110" s="142">
        <v>0.4</v>
      </c>
      <c r="AB110" s="142">
        <v>0.4</v>
      </c>
      <c r="AC110" s="141" t="s">
        <v>85</v>
      </c>
      <c r="AD110" s="143" t="s">
        <v>85</v>
      </c>
      <c r="AE110" s="149">
        <v>512.84</v>
      </c>
      <c r="AF110" s="149">
        <v>0</v>
      </c>
      <c r="AG110" s="145"/>
      <c r="AH110" s="140"/>
      <c r="AI110" s="140"/>
      <c r="AJ110" s="146"/>
      <c r="AK110" s="146"/>
      <c r="AL110" s="146"/>
      <c r="AM110" s="146"/>
      <c r="AN110" s="146"/>
      <c r="AO110" s="146"/>
      <c r="AP110" s="146"/>
      <c r="AQ110" s="147"/>
      <c r="AR110" s="146"/>
      <c r="AS110" s="146"/>
      <c r="AT110" s="146"/>
      <c r="AU110" s="146"/>
      <c r="AV110" s="146"/>
      <c r="AW110" s="146"/>
      <c r="AX110" s="146"/>
      <c r="AY110" s="146"/>
      <c r="AZ110" s="146"/>
      <c r="BA110" s="146"/>
      <c r="BB110" s="146"/>
      <c r="BC110" s="146"/>
      <c r="BD110" s="146"/>
      <c r="BE110" s="146"/>
      <c r="BF110" s="146"/>
      <c r="BG110" s="146"/>
      <c r="BH110" s="148"/>
    </row>
    <row r="111" spans="1:60" ht="15" customHeight="1" x14ac:dyDescent="0.25">
      <c r="A111" s="130">
        <v>116</v>
      </c>
      <c r="B111" s="130" t="s">
        <v>2328</v>
      </c>
      <c r="C111" s="131">
        <v>44927</v>
      </c>
      <c r="D111" s="131">
        <v>46022</v>
      </c>
      <c r="E111" s="132">
        <v>1538.4</v>
      </c>
      <c r="F111" s="133" t="s">
        <v>1629</v>
      </c>
      <c r="G111" s="132">
        <v>0</v>
      </c>
      <c r="H111" s="132">
        <v>0</v>
      </c>
      <c r="I111" s="132">
        <v>0</v>
      </c>
      <c r="J111" s="132">
        <v>318.98755898755905</v>
      </c>
      <c r="K111" s="132">
        <v>368.48562848562852</v>
      </c>
      <c r="L111" s="132">
        <v>850.92681252681268</v>
      </c>
      <c r="M111" s="132">
        <v>0</v>
      </c>
      <c r="N111" s="134"/>
      <c r="O111" s="135"/>
      <c r="P111" s="136"/>
      <c r="Q111" s="135"/>
      <c r="R111" s="137" t="s">
        <v>85</v>
      </c>
      <c r="S111" s="138"/>
      <c r="T111" s="138"/>
      <c r="U111" s="139"/>
      <c r="V111" s="138"/>
      <c r="W111" s="138"/>
      <c r="X111" s="138"/>
      <c r="Y111" s="140"/>
      <c r="Z111" s="141" t="s">
        <v>2177</v>
      </c>
      <c r="AA111" s="142">
        <v>0.4</v>
      </c>
      <c r="AB111" s="142">
        <v>0.4</v>
      </c>
      <c r="AC111" s="141" t="s">
        <v>85</v>
      </c>
      <c r="AD111" s="143" t="s">
        <v>85</v>
      </c>
      <c r="AE111" s="149">
        <v>615.36000000000013</v>
      </c>
      <c r="AF111" s="149">
        <v>0</v>
      </c>
      <c r="AG111" s="145"/>
      <c r="AH111" s="140"/>
      <c r="AI111" s="140"/>
      <c r="AJ111" s="146"/>
      <c r="AK111" s="146"/>
      <c r="AL111" s="146"/>
      <c r="AM111" s="146"/>
      <c r="AN111" s="146"/>
      <c r="AO111" s="146"/>
      <c r="AP111" s="146"/>
      <c r="AQ111" s="147"/>
      <c r="AR111" s="146"/>
      <c r="AS111" s="146"/>
      <c r="AT111" s="146"/>
      <c r="AU111" s="146"/>
      <c r="AV111" s="146"/>
      <c r="AW111" s="146"/>
      <c r="AX111" s="146"/>
      <c r="AY111" s="146"/>
      <c r="AZ111" s="146"/>
      <c r="BA111" s="146"/>
      <c r="BB111" s="146"/>
      <c r="BC111" s="146"/>
      <c r="BD111" s="146"/>
      <c r="BE111" s="146"/>
      <c r="BF111" s="146"/>
      <c r="BG111" s="146"/>
      <c r="BH111" s="148"/>
    </row>
    <row r="112" spans="1:60" ht="15" customHeight="1" x14ac:dyDescent="0.25">
      <c r="A112" s="130">
        <v>117</v>
      </c>
      <c r="B112" s="130" t="s">
        <v>2329</v>
      </c>
      <c r="C112" s="131">
        <v>44927</v>
      </c>
      <c r="D112" s="131">
        <v>46022</v>
      </c>
      <c r="E112" s="132">
        <v>2307.6999999999998</v>
      </c>
      <c r="F112" s="133" t="s">
        <v>1629</v>
      </c>
      <c r="G112" s="132">
        <v>0</v>
      </c>
      <c r="H112" s="132">
        <v>0</v>
      </c>
      <c r="I112" s="132">
        <v>0</v>
      </c>
      <c r="J112" s="132">
        <v>478.50207350207353</v>
      </c>
      <c r="K112" s="132">
        <v>552.75239525239522</v>
      </c>
      <c r="L112" s="132">
        <v>1276.4455312455314</v>
      </c>
      <c r="M112" s="132">
        <v>0</v>
      </c>
      <c r="N112" s="134"/>
      <c r="O112" s="135"/>
      <c r="P112" s="136"/>
      <c r="Q112" s="135"/>
      <c r="R112" s="137" t="s">
        <v>85</v>
      </c>
      <c r="S112" s="138"/>
      <c r="T112" s="138"/>
      <c r="U112" s="139"/>
      <c r="V112" s="138"/>
      <c r="W112" s="138"/>
      <c r="X112" s="138"/>
      <c r="Y112" s="140"/>
      <c r="Z112" s="141" t="s">
        <v>1954</v>
      </c>
      <c r="AA112" s="142">
        <v>1</v>
      </c>
      <c r="AB112" s="142">
        <v>0.4</v>
      </c>
      <c r="AC112" s="141" t="s">
        <v>85</v>
      </c>
      <c r="AD112" s="143" t="s">
        <v>85</v>
      </c>
      <c r="AE112" s="149">
        <v>2307.6999999999998</v>
      </c>
      <c r="AF112" s="149">
        <v>0</v>
      </c>
      <c r="AG112" s="145"/>
      <c r="AH112" s="140"/>
      <c r="AI112" s="140"/>
      <c r="AJ112" s="146"/>
      <c r="AK112" s="146"/>
      <c r="AL112" s="146"/>
      <c r="AM112" s="146"/>
      <c r="AN112" s="146"/>
      <c r="AO112" s="146"/>
      <c r="AP112" s="146"/>
      <c r="AQ112" s="147"/>
      <c r="AR112" s="146"/>
      <c r="AS112" s="146"/>
      <c r="AT112" s="146"/>
      <c r="AU112" s="146"/>
      <c r="AV112" s="146"/>
      <c r="AW112" s="146"/>
      <c r="AX112" s="146"/>
      <c r="AY112" s="146"/>
      <c r="AZ112" s="146"/>
      <c r="BA112" s="146"/>
      <c r="BB112" s="146"/>
      <c r="BC112" s="146"/>
      <c r="BD112" s="146"/>
      <c r="BE112" s="146"/>
      <c r="BF112" s="146"/>
      <c r="BG112" s="146"/>
      <c r="BH112" s="148"/>
    </row>
    <row r="113" spans="1:60" ht="15" customHeight="1" x14ac:dyDescent="0.25">
      <c r="A113" s="130">
        <v>120</v>
      </c>
      <c r="B113" s="130" t="s">
        <v>2330</v>
      </c>
      <c r="C113" s="131">
        <v>44927</v>
      </c>
      <c r="D113" s="131">
        <v>46022</v>
      </c>
      <c r="E113" s="132">
        <v>2776</v>
      </c>
      <c r="F113" s="133" t="s">
        <v>1629</v>
      </c>
      <c r="G113" s="132">
        <v>0</v>
      </c>
      <c r="H113" s="132">
        <v>0</v>
      </c>
      <c r="I113" s="132">
        <v>0</v>
      </c>
      <c r="J113" s="132">
        <v>54.4</v>
      </c>
      <c r="K113" s="132">
        <v>723.6</v>
      </c>
      <c r="L113" s="132">
        <v>1997.7</v>
      </c>
      <c r="M113" s="132">
        <v>0</v>
      </c>
      <c r="N113" s="134">
        <v>1172.3</v>
      </c>
      <c r="O113" s="135" t="s">
        <v>2331</v>
      </c>
      <c r="P113" s="136">
        <v>625</v>
      </c>
      <c r="Q113" s="135" t="s">
        <v>2332</v>
      </c>
      <c r="R113" s="137" t="s">
        <v>2314</v>
      </c>
      <c r="S113" s="138" t="s">
        <v>2333</v>
      </c>
      <c r="T113" s="138" t="s">
        <v>2334</v>
      </c>
      <c r="U113" s="139">
        <v>2776</v>
      </c>
      <c r="V113" s="138" t="s">
        <v>2335</v>
      </c>
      <c r="W113" s="138" t="s">
        <v>2335</v>
      </c>
      <c r="X113" s="138" t="s">
        <v>355</v>
      </c>
      <c r="Y113" s="140"/>
      <c r="Z113" s="141" t="s">
        <v>2185</v>
      </c>
      <c r="AA113" s="142">
        <v>0.4</v>
      </c>
      <c r="AB113" s="142">
        <v>0.4</v>
      </c>
      <c r="AC113" s="141" t="s">
        <v>85</v>
      </c>
      <c r="AD113" s="143" t="s">
        <v>85</v>
      </c>
      <c r="AE113" s="149">
        <v>1110.4000000000001</v>
      </c>
      <c r="AF113" s="149">
        <v>0</v>
      </c>
      <c r="AG113" s="145"/>
      <c r="AH113" s="140"/>
      <c r="AI113" s="140"/>
      <c r="AJ113" s="146" t="s">
        <v>1806</v>
      </c>
      <c r="AK113" s="146" t="s">
        <v>2336</v>
      </c>
      <c r="AL113" s="146" t="s">
        <v>1806</v>
      </c>
      <c r="AM113" s="146" t="s">
        <v>2337</v>
      </c>
      <c r="AN113" s="146" t="s">
        <v>2338</v>
      </c>
      <c r="AO113" s="146" t="s">
        <v>1806</v>
      </c>
      <c r="AP113" s="146" t="s">
        <v>2339</v>
      </c>
      <c r="AQ113" s="147" t="s">
        <v>1806</v>
      </c>
      <c r="AR113" s="146" t="s">
        <v>2339</v>
      </c>
      <c r="AS113" s="146" t="s">
        <v>1806</v>
      </c>
      <c r="AT113" s="146" t="s">
        <v>2340</v>
      </c>
      <c r="AU113" s="146" t="s">
        <v>1806</v>
      </c>
      <c r="AV113" s="146" t="s">
        <v>2023</v>
      </c>
      <c r="AW113" s="146" t="s">
        <v>2341</v>
      </c>
      <c r="AX113" s="146" t="s">
        <v>2023</v>
      </c>
      <c r="AY113" s="146" t="s">
        <v>2342</v>
      </c>
      <c r="AZ113" s="146" t="s">
        <v>2023</v>
      </c>
      <c r="BA113" s="146" t="s">
        <v>2321</v>
      </c>
      <c r="BB113" s="146" t="s">
        <v>2023</v>
      </c>
      <c r="BC113" s="146" t="s">
        <v>2343</v>
      </c>
      <c r="BD113" s="146" t="s">
        <v>2023</v>
      </c>
      <c r="BE113" s="146" t="s">
        <v>2344</v>
      </c>
      <c r="BF113" s="146" t="s">
        <v>2023</v>
      </c>
      <c r="BG113" s="146" t="s">
        <v>2324</v>
      </c>
      <c r="BH113" s="148"/>
    </row>
    <row r="114" spans="1:60" ht="15" customHeight="1" x14ac:dyDescent="0.25">
      <c r="A114" s="130">
        <v>121</v>
      </c>
      <c r="B114" s="130" t="s">
        <v>2345</v>
      </c>
      <c r="C114" s="131">
        <v>44927</v>
      </c>
      <c r="D114" s="131">
        <v>46022</v>
      </c>
      <c r="E114" s="132">
        <v>2776</v>
      </c>
      <c r="F114" s="133" t="s">
        <v>1629</v>
      </c>
      <c r="G114" s="132">
        <v>0</v>
      </c>
      <c r="H114" s="132">
        <v>0</v>
      </c>
      <c r="I114" s="132">
        <v>0</v>
      </c>
      <c r="J114" s="132">
        <v>60</v>
      </c>
      <c r="K114" s="132">
        <v>660.5</v>
      </c>
      <c r="L114" s="132">
        <v>2055.1999999999998</v>
      </c>
      <c r="M114" s="132">
        <v>0</v>
      </c>
      <c r="N114" s="134">
        <v>1172.3</v>
      </c>
      <c r="O114" s="135" t="s">
        <v>2346</v>
      </c>
      <c r="P114" s="136">
        <v>625</v>
      </c>
      <c r="Q114" s="135" t="s">
        <v>2332</v>
      </c>
      <c r="R114" s="137" t="s">
        <v>2314</v>
      </c>
      <c r="S114" s="138" t="s">
        <v>2347</v>
      </c>
      <c r="T114" s="138" t="s">
        <v>2334</v>
      </c>
      <c r="U114" s="139">
        <v>2776</v>
      </c>
      <c r="V114" s="138" t="s">
        <v>2335</v>
      </c>
      <c r="W114" s="138" t="s">
        <v>2335</v>
      </c>
      <c r="X114" s="138" t="s">
        <v>355</v>
      </c>
      <c r="Y114" s="140"/>
      <c r="Z114" s="141" t="s">
        <v>2177</v>
      </c>
      <c r="AA114" s="142">
        <v>0.4</v>
      </c>
      <c r="AB114" s="142">
        <v>0.4</v>
      </c>
      <c r="AC114" s="141" t="s">
        <v>85</v>
      </c>
      <c r="AD114" s="143" t="s">
        <v>85</v>
      </c>
      <c r="AE114" s="149">
        <v>1110.4000000000001</v>
      </c>
      <c r="AF114" s="149">
        <v>0</v>
      </c>
      <c r="AG114" s="145"/>
      <c r="AH114" s="140"/>
      <c r="AI114" s="140"/>
      <c r="AJ114" s="146"/>
      <c r="AK114" s="146"/>
      <c r="AL114" s="146"/>
      <c r="AM114" s="146"/>
      <c r="AN114" s="146"/>
      <c r="AO114" s="146"/>
      <c r="AP114" s="146"/>
      <c r="AQ114" s="147"/>
      <c r="AR114" s="146"/>
      <c r="AS114" s="146"/>
      <c r="AT114" s="146"/>
      <c r="AU114" s="146"/>
      <c r="AV114" s="146"/>
      <c r="AW114" s="146"/>
      <c r="AX114" s="146"/>
      <c r="AY114" s="146"/>
      <c r="AZ114" s="146"/>
      <c r="BA114" s="146"/>
      <c r="BB114" s="146"/>
      <c r="BC114" s="146"/>
      <c r="BD114" s="146"/>
      <c r="BE114" s="146"/>
      <c r="BF114" s="146"/>
      <c r="BG114" s="146"/>
      <c r="BH114" s="148"/>
    </row>
    <row r="115" spans="1:60" ht="15" customHeight="1" x14ac:dyDescent="0.25">
      <c r="A115" s="130">
        <v>122</v>
      </c>
      <c r="B115" s="130" t="s">
        <v>2348</v>
      </c>
      <c r="C115" s="131">
        <v>44927</v>
      </c>
      <c r="D115" s="131">
        <v>46022</v>
      </c>
      <c r="E115" s="132">
        <v>2776</v>
      </c>
      <c r="F115" s="133" t="s">
        <v>1629</v>
      </c>
      <c r="G115" s="132">
        <v>0</v>
      </c>
      <c r="H115" s="132">
        <v>0</v>
      </c>
      <c r="I115" s="132">
        <v>0</v>
      </c>
      <c r="J115" s="132">
        <v>30</v>
      </c>
      <c r="K115" s="132">
        <v>652</v>
      </c>
      <c r="L115" s="132">
        <v>2093.6999999999998</v>
      </c>
      <c r="M115" s="132">
        <v>0</v>
      </c>
      <c r="N115" s="134">
        <v>1172.3</v>
      </c>
      <c r="O115" s="135" t="s">
        <v>2331</v>
      </c>
      <c r="P115" s="136">
        <v>625</v>
      </c>
      <c r="Q115" s="135" t="s">
        <v>2332</v>
      </c>
      <c r="R115" s="137" t="s">
        <v>2314</v>
      </c>
      <c r="S115" s="138" t="s">
        <v>2347</v>
      </c>
      <c r="T115" s="138" t="s">
        <v>2334</v>
      </c>
      <c r="U115" s="139">
        <v>2776</v>
      </c>
      <c r="V115" s="138" t="s">
        <v>2335</v>
      </c>
      <c r="W115" s="138" t="s">
        <v>2335</v>
      </c>
      <c r="X115" s="138" t="s">
        <v>355</v>
      </c>
      <c r="Y115" s="140"/>
      <c r="Z115" s="141" t="s">
        <v>1954</v>
      </c>
      <c r="AA115" s="142">
        <v>1</v>
      </c>
      <c r="AB115" s="142">
        <v>0.4</v>
      </c>
      <c r="AC115" s="141" t="s">
        <v>85</v>
      </c>
      <c r="AD115" s="143" t="s">
        <v>85</v>
      </c>
      <c r="AE115" s="149">
        <v>2776</v>
      </c>
      <c r="AF115" s="149">
        <v>0</v>
      </c>
      <c r="AG115" s="145"/>
      <c r="AH115" s="140"/>
      <c r="AI115" s="140"/>
      <c r="AJ115" s="146"/>
      <c r="AK115" s="146"/>
      <c r="AL115" s="146"/>
      <c r="AM115" s="146"/>
      <c r="AN115" s="146"/>
      <c r="AO115" s="146"/>
      <c r="AP115" s="146"/>
      <c r="AQ115" s="147"/>
      <c r="AR115" s="146"/>
      <c r="AS115" s="146"/>
      <c r="AT115" s="146"/>
      <c r="AU115" s="146"/>
      <c r="AV115" s="146"/>
      <c r="AW115" s="146"/>
      <c r="AX115" s="146"/>
      <c r="AY115" s="146"/>
      <c r="AZ115" s="146"/>
      <c r="BA115" s="146"/>
      <c r="BB115" s="146"/>
      <c r="BC115" s="146"/>
      <c r="BD115" s="146"/>
      <c r="BE115" s="146"/>
      <c r="BF115" s="146"/>
      <c r="BG115" s="146"/>
      <c r="BH115" s="148"/>
    </row>
    <row r="116" spans="1:60" ht="15" customHeight="1" x14ac:dyDescent="0.25">
      <c r="A116" s="130">
        <v>123</v>
      </c>
      <c r="B116" s="130" t="s">
        <v>2349</v>
      </c>
      <c r="C116" s="131">
        <v>44927</v>
      </c>
      <c r="D116" s="131">
        <v>46022</v>
      </c>
      <c r="E116" s="132">
        <v>91</v>
      </c>
      <c r="F116" s="133" t="s">
        <v>1629</v>
      </c>
      <c r="G116" s="132">
        <v>0</v>
      </c>
      <c r="H116" s="132">
        <v>0</v>
      </c>
      <c r="I116" s="132">
        <v>0</v>
      </c>
      <c r="J116" s="132">
        <v>36.4</v>
      </c>
      <c r="K116" s="132">
        <v>54.6</v>
      </c>
      <c r="L116" s="132">
        <v>0</v>
      </c>
      <c r="M116" s="132">
        <v>0</v>
      </c>
      <c r="N116" s="134">
        <v>50</v>
      </c>
      <c r="O116" s="135" t="s">
        <v>2350</v>
      </c>
      <c r="P116" s="136">
        <v>20</v>
      </c>
      <c r="Q116" s="135" t="s">
        <v>2332</v>
      </c>
      <c r="R116" s="137" t="s">
        <v>2351</v>
      </c>
      <c r="S116" s="138" t="s">
        <v>2352</v>
      </c>
      <c r="T116" s="138" t="s">
        <v>2353</v>
      </c>
      <c r="U116" s="139">
        <v>91</v>
      </c>
      <c r="V116" s="138" t="s">
        <v>2335</v>
      </c>
      <c r="W116" s="138" t="s">
        <v>2335</v>
      </c>
      <c r="X116" s="138" t="s">
        <v>355</v>
      </c>
      <c r="Y116" s="140"/>
      <c r="Z116" s="141" t="s">
        <v>2010</v>
      </c>
      <c r="AA116" s="142">
        <v>1</v>
      </c>
      <c r="AB116" s="142">
        <v>0.4</v>
      </c>
      <c r="AC116" s="141" t="s">
        <v>85</v>
      </c>
      <c r="AD116" s="143" t="s">
        <v>85</v>
      </c>
      <c r="AE116" s="149">
        <v>91</v>
      </c>
      <c r="AF116" s="149">
        <v>0</v>
      </c>
      <c r="AG116" s="145"/>
      <c r="AH116" s="140"/>
      <c r="AI116" s="140"/>
      <c r="AJ116" s="146" t="s">
        <v>1639</v>
      </c>
      <c r="AK116" s="146" t="s">
        <v>2013</v>
      </c>
      <c r="AL116" s="146" t="s">
        <v>1639</v>
      </c>
      <c r="AM116" s="146" t="s">
        <v>2014</v>
      </c>
      <c r="AN116" s="146" t="s">
        <v>1639</v>
      </c>
      <c r="AO116" s="146" t="s">
        <v>2015</v>
      </c>
      <c r="AP116" s="146" t="s">
        <v>36</v>
      </c>
      <c r="AQ116" s="147" t="s">
        <v>1806</v>
      </c>
      <c r="AR116" s="146" t="s">
        <v>36</v>
      </c>
      <c r="AS116" s="146" t="s">
        <v>1806</v>
      </c>
      <c r="AT116" s="146" t="s">
        <v>1639</v>
      </c>
      <c r="AU116" s="146" t="s">
        <v>2016</v>
      </c>
      <c r="AV116" s="146" t="s">
        <v>1391</v>
      </c>
      <c r="AW116" s="146" t="s">
        <v>1806</v>
      </c>
      <c r="AX116" s="146" t="s">
        <v>1639</v>
      </c>
      <c r="AY116" s="146" t="s">
        <v>1806</v>
      </c>
      <c r="AZ116" s="146" t="s">
        <v>1391</v>
      </c>
      <c r="BA116" s="146" t="s">
        <v>1806</v>
      </c>
      <c r="BB116" s="146" t="s">
        <v>1639</v>
      </c>
      <c r="BC116" s="146" t="s">
        <v>2018</v>
      </c>
      <c r="BD116" s="146" t="s">
        <v>1639</v>
      </c>
      <c r="BE116" s="146" t="s">
        <v>2019</v>
      </c>
      <c r="BF116" s="146" t="s">
        <v>1391</v>
      </c>
      <c r="BG116" s="146" t="s">
        <v>1806</v>
      </c>
      <c r="BH116" s="148"/>
    </row>
    <row r="117" spans="1:60" ht="15" customHeight="1" x14ac:dyDescent="0.25">
      <c r="A117" s="130">
        <v>124</v>
      </c>
      <c r="B117" s="130" t="s">
        <v>2354</v>
      </c>
      <c r="C117" s="131">
        <v>44927</v>
      </c>
      <c r="D117" s="131">
        <v>46022</v>
      </c>
      <c r="E117" s="132">
        <v>137</v>
      </c>
      <c r="F117" s="133" t="s">
        <v>1629</v>
      </c>
      <c r="G117" s="132">
        <v>0</v>
      </c>
      <c r="H117" s="132">
        <v>0</v>
      </c>
      <c r="I117" s="132">
        <v>0</v>
      </c>
      <c r="J117" s="132">
        <v>72.8</v>
      </c>
      <c r="K117" s="132">
        <v>64.599999999999994</v>
      </c>
      <c r="L117" s="132">
        <v>0</v>
      </c>
      <c r="M117" s="132">
        <v>0</v>
      </c>
      <c r="N117" s="134">
        <v>50</v>
      </c>
      <c r="O117" s="135" t="s">
        <v>2350</v>
      </c>
      <c r="P117" s="136">
        <v>20</v>
      </c>
      <c r="Q117" s="135" t="s">
        <v>2332</v>
      </c>
      <c r="R117" s="137" t="s">
        <v>2351</v>
      </c>
      <c r="S117" s="138" t="s">
        <v>2355</v>
      </c>
      <c r="T117" s="138" t="s">
        <v>2353</v>
      </c>
      <c r="U117" s="139">
        <v>137</v>
      </c>
      <c r="V117" s="138" t="s">
        <v>2335</v>
      </c>
      <c r="W117" s="138" t="s">
        <v>2335</v>
      </c>
      <c r="X117" s="138" t="s">
        <v>355</v>
      </c>
      <c r="Y117" s="140"/>
      <c r="Z117" s="141" t="s">
        <v>2010</v>
      </c>
      <c r="AA117" s="142">
        <v>0.4</v>
      </c>
      <c r="AB117" s="142">
        <v>0.4</v>
      </c>
      <c r="AC117" s="141" t="s">
        <v>85</v>
      </c>
      <c r="AD117" s="143" t="s">
        <v>85</v>
      </c>
      <c r="AE117" s="149">
        <v>54.8</v>
      </c>
      <c r="AF117" s="149">
        <v>0</v>
      </c>
      <c r="AG117" s="145"/>
      <c r="AH117" s="140"/>
      <c r="AI117" s="140"/>
      <c r="AJ117" s="146" t="s">
        <v>1639</v>
      </c>
      <c r="AK117" s="146" t="s">
        <v>2013</v>
      </c>
      <c r="AL117" s="146" t="s">
        <v>1639</v>
      </c>
      <c r="AM117" s="146" t="s">
        <v>2014</v>
      </c>
      <c r="AN117" s="146" t="s">
        <v>1639</v>
      </c>
      <c r="AO117" s="146" t="s">
        <v>2015</v>
      </c>
      <c r="AP117" s="146" t="s">
        <v>36</v>
      </c>
      <c r="AQ117" s="147" t="s">
        <v>1806</v>
      </c>
      <c r="AR117" s="146" t="s">
        <v>36</v>
      </c>
      <c r="AS117" s="146" t="s">
        <v>1806</v>
      </c>
      <c r="AT117" s="146" t="s">
        <v>1639</v>
      </c>
      <c r="AU117" s="146" t="s">
        <v>2016</v>
      </c>
      <c r="AV117" s="146" t="s">
        <v>1391</v>
      </c>
      <c r="AW117" s="146" t="s">
        <v>1806</v>
      </c>
      <c r="AX117" s="146" t="s">
        <v>1639</v>
      </c>
      <c r="AY117" s="146" t="s">
        <v>1806</v>
      </c>
      <c r="AZ117" s="146" t="s">
        <v>1391</v>
      </c>
      <c r="BA117" s="146" t="s">
        <v>1806</v>
      </c>
      <c r="BB117" s="146" t="s">
        <v>1639</v>
      </c>
      <c r="BC117" s="146" t="s">
        <v>2018</v>
      </c>
      <c r="BD117" s="146" t="s">
        <v>1639</v>
      </c>
      <c r="BE117" s="146" t="s">
        <v>2019</v>
      </c>
      <c r="BF117" s="146" t="s">
        <v>1391</v>
      </c>
      <c r="BG117" s="146" t="s">
        <v>1806</v>
      </c>
      <c r="BH117" s="148"/>
    </row>
    <row r="118" spans="1:60" ht="15" customHeight="1" x14ac:dyDescent="0.25">
      <c r="A118" s="130">
        <v>125</v>
      </c>
      <c r="B118" s="130" t="s">
        <v>1224</v>
      </c>
      <c r="C118" s="131">
        <v>44197</v>
      </c>
      <c r="D118" s="131">
        <v>44561</v>
      </c>
      <c r="E118" s="132">
        <v>0</v>
      </c>
      <c r="F118" s="133"/>
      <c r="G118" s="132">
        <v>0</v>
      </c>
      <c r="H118" s="132">
        <v>0</v>
      </c>
      <c r="I118" s="132">
        <v>0</v>
      </c>
      <c r="J118" s="132">
        <v>0</v>
      </c>
      <c r="K118" s="132">
        <v>0</v>
      </c>
      <c r="L118" s="132">
        <v>0</v>
      </c>
      <c r="M118" s="132">
        <v>0</v>
      </c>
      <c r="N118" s="134">
        <v>0</v>
      </c>
      <c r="O118" s="135">
        <v>0</v>
      </c>
      <c r="P118" s="136">
        <v>0</v>
      </c>
      <c r="Q118" s="135" t="s">
        <v>1494</v>
      </c>
      <c r="R118" s="137" t="s">
        <v>1758</v>
      </c>
      <c r="S118" s="138" t="s">
        <v>1494</v>
      </c>
      <c r="T118" s="138" t="s">
        <v>1494</v>
      </c>
      <c r="U118" s="139" t="s">
        <v>1494</v>
      </c>
      <c r="V118" s="138" t="s">
        <v>1494</v>
      </c>
      <c r="W118" s="138" t="s">
        <v>1494</v>
      </c>
      <c r="X118" s="138" t="s">
        <v>1494</v>
      </c>
      <c r="Y118" s="140"/>
      <c r="Z118" s="141" t="s">
        <v>2059</v>
      </c>
      <c r="AA118" s="142">
        <v>0</v>
      </c>
      <c r="AB118" s="142">
        <v>0</v>
      </c>
      <c r="AC118" s="141" t="s">
        <v>85</v>
      </c>
      <c r="AD118" s="143" t="s">
        <v>85</v>
      </c>
      <c r="AE118" s="149">
        <v>0</v>
      </c>
      <c r="AF118" s="149">
        <v>0</v>
      </c>
      <c r="AG118" s="145"/>
      <c r="AH118" s="140"/>
      <c r="AI118" s="140"/>
      <c r="AJ118" s="146" t="s">
        <v>1639</v>
      </c>
      <c r="AK118" s="146" t="s">
        <v>2356</v>
      </c>
      <c r="AL118" s="146" t="s">
        <v>1639</v>
      </c>
      <c r="AM118" s="146" t="s">
        <v>2356</v>
      </c>
      <c r="AN118" s="146" t="s">
        <v>1639</v>
      </c>
      <c r="AO118" s="146" t="s">
        <v>2356</v>
      </c>
      <c r="AP118" s="146" t="s">
        <v>1639</v>
      </c>
      <c r="AQ118" s="147" t="s">
        <v>2356</v>
      </c>
      <c r="AR118" s="146" t="s">
        <v>1639</v>
      </c>
      <c r="AS118" s="146" t="s">
        <v>2356</v>
      </c>
      <c r="AT118" s="146" t="s">
        <v>1639</v>
      </c>
      <c r="AU118" s="146" t="s">
        <v>2356</v>
      </c>
      <c r="AV118" s="146" t="s">
        <v>1391</v>
      </c>
      <c r="AW118" s="146"/>
      <c r="AX118" s="146" t="s">
        <v>1391</v>
      </c>
      <c r="AY118" s="146"/>
      <c r="AZ118" s="146" t="s">
        <v>1391</v>
      </c>
      <c r="BA118" s="146"/>
      <c r="BB118" s="146" t="s">
        <v>1391</v>
      </c>
      <c r="BC118" s="146"/>
      <c r="BD118" s="146" t="s">
        <v>1391</v>
      </c>
      <c r="BE118" s="146"/>
      <c r="BF118" s="146" t="s">
        <v>1391</v>
      </c>
      <c r="BG118" s="146"/>
      <c r="BH118" s="148"/>
    </row>
    <row r="119" spans="1:60" ht="15" customHeight="1" x14ac:dyDescent="0.25">
      <c r="A119" s="130">
        <v>126</v>
      </c>
      <c r="B119" s="130" t="s">
        <v>1236</v>
      </c>
      <c r="C119" s="131">
        <v>44197</v>
      </c>
      <c r="D119" s="131">
        <v>46022</v>
      </c>
      <c r="E119" s="132">
        <v>1000</v>
      </c>
      <c r="F119" s="133" t="s">
        <v>1629</v>
      </c>
      <c r="G119" s="132">
        <v>0</v>
      </c>
      <c r="H119" s="132">
        <v>30</v>
      </c>
      <c r="I119" s="132">
        <v>235</v>
      </c>
      <c r="J119" s="132">
        <v>245</v>
      </c>
      <c r="K119" s="132">
        <v>245</v>
      </c>
      <c r="L119" s="132">
        <v>245</v>
      </c>
      <c r="M119" s="132">
        <v>0</v>
      </c>
      <c r="N119" s="134">
        <v>7700</v>
      </c>
      <c r="O119" s="135" t="s">
        <v>2357</v>
      </c>
      <c r="P119" s="136">
        <v>0</v>
      </c>
      <c r="Q119" s="135" t="s">
        <v>1494</v>
      </c>
      <c r="R119" s="137" t="s">
        <v>1758</v>
      </c>
      <c r="S119" s="138" t="s">
        <v>2358</v>
      </c>
      <c r="T119" s="138" t="s">
        <v>1494</v>
      </c>
      <c r="U119" s="139">
        <v>1000</v>
      </c>
      <c r="V119" s="138"/>
      <c r="W119" s="138"/>
      <c r="X119" s="138" t="s">
        <v>2359</v>
      </c>
      <c r="Y119" s="140"/>
      <c r="Z119" s="141" t="s">
        <v>2360</v>
      </c>
      <c r="AA119" s="142">
        <v>0.4</v>
      </c>
      <c r="AB119" s="142">
        <v>0.4</v>
      </c>
      <c r="AC119" s="141" t="s">
        <v>85</v>
      </c>
      <c r="AD119" s="143" t="s">
        <v>85</v>
      </c>
      <c r="AE119" s="149">
        <v>400</v>
      </c>
      <c r="AF119" s="149">
        <v>0</v>
      </c>
      <c r="AG119" s="145"/>
      <c r="AH119" s="140"/>
      <c r="AI119" s="140"/>
      <c r="AJ119" s="146" t="s">
        <v>1639</v>
      </c>
      <c r="AK119" s="146" t="s">
        <v>2361</v>
      </c>
      <c r="AL119" s="146" t="s">
        <v>1639</v>
      </c>
      <c r="AM119" s="146" t="s">
        <v>2362</v>
      </c>
      <c r="AN119" s="146" t="s">
        <v>1639</v>
      </c>
      <c r="AO119" s="146" t="s">
        <v>2362</v>
      </c>
      <c r="AP119" s="146" t="s">
        <v>1639</v>
      </c>
      <c r="AQ119" s="147" t="s">
        <v>2362</v>
      </c>
      <c r="AR119" s="146" t="s">
        <v>1639</v>
      </c>
      <c r="AS119" s="146" t="s">
        <v>2362</v>
      </c>
      <c r="AT119" s="146" t="s">
        <v>1639</v>
      </c>
      <c r="AU119" s="146" t="s">
        <v>2362</v>
      </c>
      <c r="AV119" s="146" t="s">
        <v>1391</v>
      </c>
      <c r="AW119" s="146"/>
      <c r="AX119" s="146" t="s">
        <v>1391</v>
      </c>
      <c r="AY119" s="146"/>
      <c r="AZ119" s="146" t="s">
        <v>1391</v>
      </c>
      <c r="BA119" s="146"/>
      <c r="BB119" s="146" t="s">
        <v>1391</v>
      </c>
      <c r="BC119" s="146"/>
      <c r="BD119" s="146" t="s">
        <v>1391</v>
      </c>
      <c r="BE119" s="146"/>
      <c r="BF119" s="146" t="s">
        <v>1391</v>
      </c>
      <c r="BG119" s="146"/>
      <c r="BH119" s="148"/>
    </row>
    <row r="120" spans="1:60" ht="15" customHeight="1" x14ac:dyDescent="0.25">
      <c r="A120" s="130">
        <v>127</v>
      </c>
      <c r="B120" s="130" t="s">
        <v>1247</v>
      </c>
      <c r="C120" s="131">
        <v>44197</v>
      </c>
      <c r="D120" s="131">
        <v>46022</v>
      </c>
      <c r="E120" s="132">
        <v>0</v>
      </c>
      <c r="F120" s="133"/>
      <c r="G120" s="132">
        <v>0</v>
      </c>
      <c r="H120" s="132">
        <v>0</v>
      </c>
      <c r="I120" s="132">
        <v>0</v>
      </c>
      <c r="J120" s="132">
        <v>0</v>
      </c>
      <c r="K120" s="132">
        <v>0</v>
      </c>
      <c r="L120" s="132">
        <v>0</v>
      </c>
      <c r="M120" s="132">
        <v>0</v>
      </c>
      <c r="N120" s="134">
        <v>8.8000000000000007</v>
      </c>
      <c r="O120" s="135" t="s">
        <v>2363</v>
      </c>
      <c r="P120" s="136">
        <v>19</v>
      </c>
      <c r="Q120" s="135" t="s">
        <v>2364</v>
      </c>
      <c r="R120" s="137" t="s">
        <v>85</v>
      </c>
      <c r="S120" s="138" t="s">
        <v>1494</v>
      </c>
      <c r="T120" s="138" t="s">
        <v>1494</v>
      </c>
      <c r="U120" s="139" t="s">
        <v>1494</v>
      </c>
      <c r="V120" s="138" t="s">
        <v>1494</v>
      </c>
      <c r="W120" s="138" t="s">
        <v>1494</v>
      </c>
      <c r="X120" s="138" t="s">
        <v>1494</v>
      </c>
      <c r="Y120" s="140"/>
      <c r="Z120" s="141" t="s">
        <v>2059</v>
      </c>
      <c r="AA120" s="142">
        <v>0</v>
      </c>
      <c r="AB120" s="142">
        <v>0</v>
      </c>
      <c r="AC120" s="141" t="s">
        <v>85</v>
      </c>
      <c r="AD120" s="143" t="s">
        <v>85</v>
      </c>
      <c r="AE120" s="149">
        <v>0</v>
      </c>
      <c r="AF120" s="149">
        <v>0</v>
      </c>
      <c r="AG120" s="145"/>
      <c r="AH120" s="140"/>
      <c r="AI120" s="140"/>
      <c r="AJ120" s="146" t="s">
        <v>1639</v>
      </c>
      <c r="AK120" s="146" t="s">
        <v>2365</v>
      </c>
      <c r="AL120" s="146" t="s">
        <v>1639</v>
      </c>
      <c r="AM120" s="146" t="s">
        <v>2365</v>
      </c>
      <c r="AN120" s="146" t="s">
        <v>1639</v>
      </c>
      <c r="AO120" s="146" t="s">
        <v>2365</v>
      </c>
      <c r="AP120" s="146" t="s">
        <v>1639</v>
      </c>
      <c r="AQ120" s="147" t="s">
        <v>2365</v>
      </c>
      <c r="AR120" s="146" t="s">
        <v>1639</v>
      </c>
      <c r="AS120" s="146" t="s">
        <v>2365</v>
      </c>
      <c r="AT120" s="146" t="s">
        <v>1639</v>
      </c>
      <c r="AU120" s="146" t="s">
        <v>2365</v>
      </c>
      <c r="AV120" s="146" t="s">
        <v>1391</v>
      </c>
      <c r="AW120" s="146"/>
      <c r="AX120" s="146" t="s">
        <v>1391</v>
      </c>
      <c r="AY120" s="146"/>
      <c r="AZ120" s="146" t="s">
        <v>1391</v>
      </c>
      <c r="BA120" s="146"/>
      <c r="BB120" s="146" t="s">
        <v>1391</v>
      </c>
      <c r="BC120" s="146"/>
      <c r="BD120" s="146" t="s">
        <v>1391</v>
      </c>
      <c r="BE120" s="146"/>
      <c r="BF120" s="146" t="s">
        <v>1391</v>
      </c>
      <c r="BG120" s="146"/>
      <c r="BH120" s="148"/>
    </row>
    <row r="121" spans="1:60" ht="15" customHeight="1" x14ac:dyDescent="0.25">
      <c r="A121" s="130">
        <v>128</v>
      </c>
      <c r="B121" s="130" t="s">
        <v>1255</v>
      </c>
      <c r="C121" s="131">
        <v>44197</v>
      </c>
      <c r="D121" s="131">
        <v>46022</v>
      </c>
      <c r="E121" s="132">
        <v>0</v>
      </c>
      <c r="F121" s="133"/>
      <c r="G121" s="132">
        <v>0</v>
      </c>
      <c r="H121" s="132">
        <v>0</v>
      </c>
      <c r="I121" s="132">
        <v>0</v>
      </c>
      <c r="J121" s="132">
        <v>0</v>
      </c>
      <c r="K121" s="132">
        <v>0</v>
      </c>
      <c r="L121" s="132">
        <v>0</v>
      </c>
      <c r="M121" s="132">
        <v>0</v>
      </c>
      <c r="N121" s="134">
        <v>0</v>
      </c>
      <c r="O121" s="135" t="s">
        <v>1494</v>
      </c>
      <c r="P121" s="136">
        <v>7</v>
      </c>
      <c r="Q121" s="135" t="s">
        <v>2364</v>
      </c>
      <c r="R121" s="137" t="s">
        <v>85</v>
      </c>
      <c r="S121" s="138" t="s">
        <v>1494</v>
      </c>
      <c r="T121" s="138" t="s">
        <v>1494</v>
      </c>
      <c r="U121" s="139" t="s">
        <v>1494</v>
      </c>
      <c r="V121" s="138" t="s">
        <v>1494</v>
      </c>
      <c r="W121" s="138" t="s">
        <v>1494</v>
      </c>
      <c r="X121" s="138" t="s">
        <v>1494</v>
      </c>
      <c r="Y121" s="140"/>
      <c r="Z121" s="141" t="s">
        <v>2059</v>
      </c>
      <c r="AA121" s="142">
        <v>0</v>
      </c>
      <c r="AB121" s="142">
        <v>0</v>
      </c>
      <c r="AC121" s="141" t="s">
        <v>85</v>
      </c>
      <c r="AD121" s="143" t="s">
        <v>85</v>
      </c>
      <c r="AE121" s="149">
        <v>0</v>
      </c>
      <c r="AF121" s="149">
        <v>0</v>
      </c>
      <c r="AG121" s="145"/>
      <c r="AH121" s="140"/>
      <c r="AI121" s="140"/>
      <c r="AJ121" s="146" t="s">
        <v>1639</v>
      </c>
      <c r="AK121" s="146" t="s">
        <v>2366</v>
      </c>
      <c r="AL121" s="146" t="s">
        <v>1639</v>
      </c>
      <c r="AM121" s="146" t="s">
        <v>2366</v>
      </c>
      <c r="AN121" s="146" t="s">
        <v>1639</v>
      </c>
      <c r="AO121" s="146" t="s">
        <v>2366</v>
      </c>
      <c r="AP121" s="146" t="s">
        <v>1639</v>
      </c>
      <c r="AQ121" s="147" t="s">
        <v>2366</v>
      </c>
      <c r="AR121" s="146" t="s">
        <v>1639</v>
      </c>
      <c r="AS121" s="146" t="s">
        <v>2366</v>
      </c>
      <c r="AT121" s="146" t="s">
        <v>1639</v>
      </c>
      <c r="AU121" s="146" t="s">
        <v>2366</v>
      </c>
      <c r="AV121" s="146" t="s">
        <v>1391</v>
      </c>
      <c r="AW121" s="146"/>
      <c r="AX121" s="146" t="s">
        <v>1391</v>
      </c>
      <c r="AY121" s="146"/>
      <c r="AZ121" s="146" t="s">
        <v>1391</v>
      </c>
      <c r="BA121" s="146"/>
      <c r="BB121" s="146" t="s">
        <v>1391</v>
      </c>
      <c r="BC121" s="146"/>
      <c r="BD121" s="146" t="s">
        <v>1391</v>
      </c>
      <c r="BE121" s="146"/>
      <c r="BF121" s="146" t="s">
        <v>1391</v>
      </c>
      <c r="BG121" s="146"/>
      <c r="BH121" s="148"/>
    </row>
    <row r="122" spans="1:60" ht="15" customHeight="1" x14ac:dyDescent="0.25">
      <c r="A122" s="130">
        <v>129</v>
      </c>
      <c r="B122" s="130" t="s">
        <v>1265</v>
      </c>
      <c r="C122" s="131">
        <v>44197</v>
      </c>
      <c r="D122" s="131">
        <v>46022</v>
      </c>
      <c r="E122" s="132">
        <v>0</v>
      </c>
      <c r="F122" s="133"/>
      <c r="G122" s="132">
        <v>0</v>
      </c>
      <c r="H122" s="132">
        <v>0</v>
      </c>
      <c r="I122" s="132">
        <v>0</v>
      </c>
      <c r="J122" s="132">
        <v>0</v>
      </c>
      <c r="K122" s="132">
        <v>0</v>
      </c>
      <c r="L122" s="132">
        <v>0</v>
      </c>
      <c r="M122" s="132">
        <v>0</v>
      </c>
      <c r="N122" s="134">
        <v>0</v>
      </c>
      <c r="O122" s="135" t="s">
        <v>1494</v>
      </c>
      <c r="P122" s="136">
        <v>3.5</v>
      </c>
      <c r="Q122" s="135" t="s">
        <v>2364</v>
      </c>
      <c r="R122" s="137" t="s">
        <v>85</v>
      </c>
      <c r="S122" s="138" t="s">
        <v>1494</v>
      </c>
      <c r="T122" s="138" t="s">
        <v>1494</v>
      </c>
      <c r="U122" s="139" t="s">
        <v>1494</v>
      </c>
      <c r="V122" s="138" t="s">
        <v>1494</v>
      </c>
      <c r="W122" s="138" t="s">
        <v>1494</v>
      </c>
      <c r="X122" s="138" t="s">
        <v>1494</v>
      </c>
      <c r="Y122" s="140"/>
      <c r="Z122" s="141" t="s">
        <v>2059</v>
      </c>
      <c r="AA122" s="142">
        <v>0</v>
      </c>
      <c r="AB122" s="142">
        <v>0</v>
      </c>
      <c r="AC122" s="141" t="s">
        <v>85</v>
      </c>
      <c r="AD122" s="143" t="s">
        <v>85</v>
      </c>
      <c r="AE122" s="149">
        <v>0</v>
      </c>
      <c r="AF122" s="149">
        <v>0</v>
      </c>
      <c r="AG122" s="145"/>
      <c r="AH122" s="140"/>
      <c r="AI122" s="140"/>
      <c r="AJ122" s="146" t="s">
        <v>1639</v>
      </c>
      <c r="AK122" s="146" t="s">
        <v>2367</v>
      </c>
      <c r="AL122" s="146" t="s">
        <v>1639</v>
      </c>
      <c r="AM122" s="146" t="s">
        <v>2367</v>
      </c>
      <c r="AN122" s="146" t="s">
        <v>1639</v>
      </c>
      <c r="AO122" s="146" t="s">
        <v>2367</v>
      </c>
      <c r="AP122" s="146" t="s">
        <v>1639</v>
      </c>
      <c r="AQ122" s="147" t="s">
        <v>2367</v>
      </c>
      <c r="AR122" s="146" t="s">
        <v>1639</v>
      </c>
      <c r="AS122" s="146" t="s">
        <v>2367</v>
      </c>
      <c r="AT122" s="146" t="s">
        <v>1639</v>
      </c>
      <c r="AU122" s="146" t="s">
        <v>2367</v>
      </c>
      <c r="AV122" s="146" t="s">
        <v>1391</v>
      </c>
      <c r="AW122" s="146"/>
      <c r="AX122" s="146" t="s">
        <v>1391</v>
      </c>
      <c r="AY122" s="146"/>
      <c r="AZ122" s="146" t="s">
        <v>1391</v>
      </c>
      <c r="BA122" s="146"/>
      <c r="BB122" s="146" t="s">
        <v>1391</v>
      </c>
      <c r="BC122" s="146"/>
      <c r="BD122" s="146" t="s">
        <v>1391</v>
      </c>
      <c r="BE122" s="146"/>
      <c r="BF122" s="146" t="s">
        <v>1391</v>
      </c>
      <c r="BG122" s="146"/>
      <c r="BH122" s="148"/>
    </row>
    <row r="123" spans="1:60" ht="15" customHeight="1" x14ac:dyDescent="0.25">
      <c r="A123" s="130">
        <v>130</v>
      </c>
      <c r="B123" s="130" t="s">
        <v>1272</v>
      </c>
      <c r="C123" s="131">
        <v>44197</v>
      </c>
      <c r="D123" s="131">
        <v>46022</v>
      </c>
      <c r="E123" s="132">
        <v>0</v>
      </c>
      <c r="F123" s="133"/>
      <c r="G123" s="132">
        <v>0</v>
      </c>
      <c r="H123" s="132">
        <v>0</v>
      </c>
      <c r="I123" s="132">
        <v>0</v>
      </c>
      <c r="J123" s="132">
        <v>0</v>
      </c>
      <c r="K123" s="132">
        <v>0</v>
      </c>
      <c r="L123" s="132">
        <v>0</v>
      </c>
      <c r="M123" s="132">
        <v>0</v>
      </c>
      <c r="N123" s="134">
        <v>0</v>
      </c>
      <c r="O123" s="135" t="s">
        <v>1494</v>
      </c>
      <c r="P123" s="136">
        <v>1.7</v>
      </c>
      <c r="Q123" s="135" t="s">
        <v>2364</v>
      </c>
      <c r="R123" s="137" t="s">
        <v>85</v>
      </c>
      <c r="S123" s="138" t="s">
        <v>1494</v>
      </c>
      <c r="T123" s="138" t="s">
        <v>1494</v>
      </c>
      <c r="U123" s="139" t="s">
        <v>1494</v>
      </c>
      <c r="V123" s="138" t="s">
        <v>1494</v>
      </c>
      <c r="W123" s="138" t="s">
        <v>1494</v>
      </c>
      <c r="X123" s="138" t="s">
        <v>1494</v>
      </c>
      <c r="Y123" s="140"/>
      <c r="Z123" s="141" t="s">
        <v>2059</v>
      </c>
      <c r="AA123" s="142">
        <v>0</v>
      </c>
      <c r="AB123" s="142">
        <v>0</v>
      </c>
      <c r="AC123" s="141" t="s">
        <v>85</v>
      </c>
      <c r="AD123" s="143" t="s">
        <v>85</v>
      </c>
      <c r="AE123" s="149">
        <v>0</v>
      </c>
      <c r="AF123" s="149">
        <v>0</v>
      </c>
      <c r="AG123" s="145"/>
      <c r="AH123" s="140"/>
      <c r="AI123" s="140"/>
      <c r="AJ123" s="146" t="s">
        <v>1639</v>
      </c>
      <c r="AK123" s="146" t="s">
        <v>2368</v>
      </c>
      <c r="AL123" s="146" t="s">
        <v>1639</v>
      </c>
      <c r="AM123" s="146" t="s">
        <v>2368</v>
      </c>
      <c r="AN123" s="146" t="s">
        <v>1639</v>
      </c>
      <c r="AO123" s="146" t="s">
        <v>2368</v>
      </c>
      <c r="AP123" s="146" t="s">
        <v>1639</v>
      </c>
      <c r="AQ123" s="147" t="s">
        <v>2368</v>
      </c>
      <c r="AR123" s="146" t="s">
        <v>1639</v>
      </c>
      <c r="AS123" s="146" t="s">
        <v>2368</v>
      </c>
      <c r="AT123" s="146" t="s">
        <v>1639</v>
      </c>
      <c r="AU123" s="146" t="s">
        <v>2368</v>
      </c>
      <c r="AV123" s="146" t="s">
        <v>1391</v>
      </c>
      <c r="AW123" s="146"/>
      <c r="AX123" s="146" t="s">
        <v>1391</v>
      </c>
      <c r="AY123" s="146"/>
      <c r="AZ123" s="146" t="s">
        <v>1391</v>
      </c>
      <c r="BA123" s="146"/>
      <c r="BB123" s="146" t="s">
        <v>1391</v>
      </c>
      <c r="BC123" s="146"/>
      <c r="BD123" s="146" t="s">
        <v>1391</v>
      </c>
      <c r="BE123" s="146"/>
      <c r="BF123" s="146" t="s">
        <v>1391</v>
      </c>
      <c r="BG123" s="146"/>
      <c r="BH123" s="148"/>
    </row>
    <row r="124" spans="1:60" ht="15" customHeight="1" x14ac:dyDescent="0.25">
      <c r="A124" s="130">
        <v>131</v>
      </c>
      <c r="B124" s="130" t="s">
        <v>2369</v>
      </c>
      <c r="C124" s="131">
        <v>44440</v>
      </c>
      <c r="D124" s="131">
        <v>44742</v>
      </c>
      <c r="E124" s="132">
        <v>0</v>
      </c>
      <c r="F124" s="133"/>
      <c r="G124" s="132">
        <v>0</v>
      </c>
      <c r="H124" s="132">
        <v>0</v>
      </c>
      <c r="I124" s="132">
        <v>0</v>
      </c>
      <c r="J124" s="132">
        <v>0</v>
      </c>
      <c r="K124" s="132">
        <v>0</v>
      </c>
      <c r="L124" s="132">
        <v>0</v>
      </c>
      <c r="M124" s="132">
        <v>0</v>
      </c>
      <c r="N124" s="134"/>
      <c r="O124" s="135"/>
      <c r="P124" s="136"/>
      <c r="Q124" s="135"/>
      <c r="R124" s="137"/>
      <c r="S124" s="138"/>
      <c r="T124" s="138"/>
      <c r="U124" s="139"/>
      <c r="V124" s="138"/>
      <c r="W124" s="138"/>
      <c r="X124" s="138"/>
      <c r="Y124" s="140"/>
      <c r="Z124" s="141"/>
      <c r="AA124" s="142"/>
      <c r="AB124" s="142"/>
      <c r="AC124" s="141"/>
      <c r="AD124" s="143"/>
      <c r="AE124" s="149"/>
      <c r="AF124" s="149"/>
      <c r="AG124" s="145"/>
      <c r="AH124" s="140"/>
      <c r="AI124" s="140"/>
      <c r="AJ124" s="146"/>
      <c r="AK124" s="146"/>
      <c r="AL124" s="146"/>
      <c r="AM124" s="146"/>
      <c r="AN124" s="146"/>
      <c r="AO124" s="146"/>
      <c r="AP124" s="146"/>
      <c r="AQ124" s="147"/>
      <c r="AR124" s="146"/>
      <c r="AS124" s="146"/>
      <c r="AT124" s="146"/>
      <c r="AU124" s="146"/>
      <c r="AV124" s="146"/>
      <c r="AW124" s="146"/>
      <c r="AX124" s="146"/>
      <c r="AY124" s="146"/>
      <c r="AZ124" s="146"/>
      <c r="BA124" s="146"/>
      <c r="BB124" s="146"/>
      <c r="BC124" s="146"/>
      <c r="BD124" s="146"/>
      <c r="BE124" s="146"/>
      <c r="BF124" s="146"/>
      <c r="BG124" s="146"/>
      <c r="BH124" s="148"/>
    </row>
    <row r="125" spans="1:60" ht="15" customHeight="1" x14ac:dyDescent="0.25">
      <c r="A125" s="130">
        <v>132</v>
      </c>
      <c r="B125" s="130" t="s">
        <v>1325</v>
      </c>
      <c r="C125" s="131">
        <v>44927</v>
      </c>
      <c r="D125" s="131">
        <v>46022</v>
      </c>
      <c r="E125" s="132">
        <v>33.700000000000003</v>
      </c>
      <c r="F125" s="133" t="s">
        <v>1629</v>
      </c>
      <c r="G125" s="132">
        <v>0</v>
      </c>
      <c r="H125" s="132">
        <v>0</v>
      </c>
      <c r="I125" s="132">
        <v>0</v>
      </c>
      <c r="J125" s="132">
        <v>4.6254901960784309</v>
      </c>
      <c r="K125" s="132">
        <v>14.537254901960784</v>
      </c>
      <c r="L125" s="132">
        <v>14.537254901960784</v>
      </c>
      <c r="M125" s="132">
        <v>0</v>
      </c>
      <c r="N125" s="134">
        <v>1.4</v>
      </c>
      <c r="O125" s="135" t="s">
        <v>2370</v>
      </c>
      <c r="P125" s="136">
        <v>0</v>
      </c>
      <c r="Q125" s="135" t="s">
        <v>1494</v>
      </c>
      <c r="R125" s="137" t="s">
        <v>2371</v>
      </c>
      <c r="S125" s="138" t="s">
        <v>2372</v>
      </c>
      <c r="T125" s="138" t="s">
        <v>2373</v>
      </c>
      <c r="U125" s="139">
        <v>33.700000000000003</v>
      </c>
      <c r="V125" s="138"/>
      <c r="W125" s="138"/>
      <c r="X125" s="138" t="s">
        <v>1636</v>
      </c>
      <c r="Y125" s="140"/>
      <c r="Z125" s="141" t="s">
        <v>2059</v>
      </c>
      <c r="AA125" s="142">
        <v>0</v>
      </c>
      <c r="AB125" s="142">
        <v>0</v>
      </c>
      <c r="AC125" s="141" t="s">
        <v>85</v>
      </c>
      <c r="AD125" s="143" t="s">
        <v>85</v>
      </c>
      <c r="AE125" s="149">
        <v>0</v>
      </c>
      <c r="AF125" s="149">
        <v>0</v>
      </c>
      <c r="AG125" s="145"/>
      <c r="AH125" s="140"/>
      <c r="AI125" s="140"/>
      <c r="AJ125" s="146" t="s">
        <v>1639</v>
      </c>
      <c r="AK125" s="146" t="s">
        <v>2374</v>
      </c>
      <c r="AL125" s="146" t="s">
        <v>1639</v>
      </c>
      <c r="AM125" s="211" t="s">
        <v>2375</v>
      </c>
      <c r="AN125" s="146" t="s">
        <v>1639</v>
      </c>
      <c r="AO125" s="146" t="s">
        <v>2376</v>
      </c>
      <c r="AP125" s="146" t="s">
        <v>1639</v>
      </c>
      <c r="AQ125" s="147" t="s">
        <v>2377</v>
      </c>
      <c r="AR125" s="146" t="s">
        <v>1639</v>
      </c>
      <c r="AS125" s="146" t="s">
        <v>2378</v>
      </c>
      <c r="AT125" s="146" t="s">
        <v>1639</v>
      </c>
      <c r="AU125" s="146" t="s">
        <v>2379</v>
      </c>
      <c r="AV125" s="146" t="s">
        <v>1391</v>
      </c>
      <c r="AW125" s="146"/>
      <c r="AX125" s="146" t="s">
        <v>1391</v>
      </c>
      <c r="AY125" s="146"/>
      <c r="AZ125" s="146" t="s">
        <v>1391</v>
      </c>
      <c r="BA125" s="146"/>
      <c r="BB125" s="146" t="s">
        <v>1391</v>
      </c>
      <c r="BC125" s="146"/>
      <c r="BD125" s="146" t="s">
        <v>1391</v>
      </c>
      <c r="BE125" s="146"/>
      <c r="BF125" s="146" t="s">
        <v>1391</v>
      </c>
      <c r="BG125" s="146"/>
      <c r="BH125" s="148"/>
    </row>
    <row r="126" spans="1:60" ht="15" customHeight="1" x14ac:dyDescent="0.25">
      <c r="A126" s="130">
        <v>133</v>
      </c>
      <c r="B126" s="130" t="s">
        <v>1337</v>
      </c>
      <c r="C126" s="131">
        <v>43862</v>
      </c>
      <c r="D126" s="131">
        <v>45657</v>
      </c>
      <c r="E126" s="132">
        <v>690</v>
      </c>
      <c r="F126" s="133" t="s">
        <v>1629</v>
      </c>
      <c r="G126" s="132">
        <v>0</v>
      </c>
      <c r="H126" s="132">
        <v>0</v>
      </c>
      <c r="I126" s="132">
        <v>215.625</v>
      </c>
      <c r="J126" s="132">
        <v>258.75</v>
      </c>
      <c r="K126" s="132">
        <v>215.625</v>
      </c>
      <c r="L126" s="132">
        <v>0</v>
      </c>
      <c r="M126" s="132">
        <v>0</v>
      </c>
      <c r="N126" s="134">
        <v>0</v>
      </c>
      <c r="O126" s="135" t="s">
        <v>1494</v>
      </c>
      <c r="P126" s="136">
        <v>0</v>
      </c>
      <c r="Q126" s="135" t="s">
        <v>1494</v>
      </c>
      <c r="R126" s="137" t="s">
        <v>2380</v>
      </c>
      <c r="S126" s="138" t="s">
        <v>2381</v>
      </c>
      <c r="T126" s="138" t="s">
        <v>1494</v>
      </c>
      <c r="U126" s="139">
        <v>690</v>
      </c>
      <c r="V126" s="138"/>
      <c r="W126" s="138"/>
      <c r="X126" s="138" t="s">
        <v>1340</v>
      </c>
      <c r="Y126" s="140"/>
      <c r="Z126" s="141" t="s">
        <v>2382</v>
      </c>
      <c r="AA126" s="142">
        <v>0</v>
      </c>
      <c r="AB126" s="142">
        <v>0</v>
      </c>
      <c r="AC126" s="141" t="s">
        <v>85</v>
      </c>
      <c r="AD126" s="143" t="s">
        <v>85</v>
      </c>
      <c r="AE126" s="149">
        <v>0</v>
      </c>
      <c r="AF126" s="149">
        <v>0</v>
      </c>
      <c r="AG126" s="145"/>
      <c r="AH126" s="140"/>
      <c r="AI126" s="140"/>
      <c r="AJ126" s="146" t="s">
        <v>1639</v>
      </c>
      <c r="AK126" s="146" t="s">
        <v>2383</v>
      </c>
      <c r="AL126" s="146" t="s">
        <v>1639</v>
      </c>
      <c r="AM126" s="146" t="s">
        <v>2384</v>
      </c>
      <c r="AN126" s="146" t="s">
        <v>1639</v>
      </c>
      <c r="AO126" s="146" t="s">
        <v>2385</v>
      </c>
      <c r="AP126" s="146" t="s">
        <v>1639</v>
      </c>
      <c r="AQ126" s="147" t="s">
        <v>2386</v>
      </c>
      <c r="AR126" s="146" t="s">
        <v>1639</v>
      </c>
      <c r="AS126" s="146" t="s">
        <v>2387</v>
      </c>
      <c r="AT126" s="146" t="s">
        <v>1639</v>
      </c>
      <c r="AU126" s="146" t="s">
        <v>2388</v>
      </c>
      <c r="AV126" s="146" t="s">
        <v>1391</v>
      </c>
      <c r="AW126" s="146"/>
      <c r="AX126" s="146" t="s">
        <v>1391</v>
      </c>
      <c r="AY126" s="146"/>
      <c r="AZ126" s="146" t="s">
        <v>1391</v>
      </c>
      <c r="BA126" s="146"/>
      <c r="BB126" s="146" t="s">
        <v>1391</v>
      </c>
      <c r="BC126" s="146"/>
      <c r="BD126" s="146" t="s">
        <v>1391</v>
      </c>
      <c r="BE126" s="146"/>
      <c r="BF126" s="146" t="s">
        <v>1391</v>
      </c>
      <c r="BG126" s="146"/>
      <c r="BH126" s="148"/>
    </row>
    <row r="127" spans="1:60" ht="15" customHeight="1" x14ac:dyDescent="0.25">
      <c r="A127" s="130">
        <v>134</v>
      </c>
      <c r="B127" s="130" t="s">
        <v>1348</v>
      </c>
      <c r="C127" s="131">
        <v>44197</v>
      </c>
      <c r="D127" s="131">
        <v>46022</v>
      </c>
      <c r="E127" s="132">
        <v>3400</v>
      </c>
      <c r="F127" s="133" t="s">
        <v>1629</v>
      </c>
      <c r="G127" s="132">
        <v>0</v>
      </c>
      <c r="H127" s="132">
        <v>0</v>
      </c>
      <c r="I127" s="132">
        <v>70</v>
      </c>
      <c r="J127" s="132">
        <v>1550</v>
      </c>
      <c r="K127" s="132">
        <v>1740</v>
      </c>
      <c r="L127" s="132">
        <v>40</v>
      </c>
      <c r="M127" s="132">
        <v>0</v>
      </c>
      <c r="N127" s="134">
        <v>3559</v>
      </c>
      <c r="O127" s="135" t="s">
        <v>2389</v>
      </c>
      <c r="P127" s="136">
        <v>0</v>
      </c>
      <c r="Q127" s="135" t="s">
        <v>1494</v>
      </c>
      <c r="R127" s="137" t="s">
        <v>2380</v>
      </c>
      <c r="S127" s="138" t="s">
        <v>2390</v>
      </c>
      <c r="T127" s="138" t="s">
        <v>2020</v>
      </c>
      <c r="U127" s="139">
        <v>3400</v>
      </c>
      <c r="V127" s="138"/>
      <c r="W127" s="138" t="s">
        <v>2391</v>
      </c>
      <c r="X127" s="138" t="s">
        <v>1340</v>
      </c>
      <c r="Y127" s="140"/>
      <c r="Z127" s="141" t="s">
        <v>2382</v>
      </c>
      <c r="AA127" s="142">
        <v>0</v>
      </c>
      <c r="AB127" s="142">
        <v>0</v>
      </c>
      <c r="AC127" s="141" t="s">
        <v>85</v>
      </c>
      <c r="AD127" s="143" t="s">
        <v>85</v>
      </c>
      <c r="AE127" s="149">
        <v>0</v>
      </c>
      <c r="AF127" s="149">
        <v>0</v>
      </c>
      <c r="AG127" s="145"/>
      <c r="AH127" s="140"/>
      <c r="AI127" s="140"/>
      <c r="AJ127" s="146" t="s">
        <v>36</v>
      </c>
      <c r="AK127" s="146"/>
      <c r="AL127" s="146" t="s">
        <v>36</v>
      </c>
      <c r="AM127" s="146"/>
      <c r="AN127" s="146" t="s">
        <v>36</v>
      </c>
      <c r="AO127" s="146"/>
      <c r="AP127" s="146" t="s">
        <v>36</v>
      </c>
      <c r="AQ127" s="147"/>
      <c r="AR127" s="146" t="s">
        <v>36</v>
      </c>
      <c r="AS127" s="146"/>
      <c r="AT127" s="146" t="s">
        <v>36</v>
      </c>
      <c r="AU127" s="146"/>
      <c r="AV127" s="146" t="s">
        <v>1639</v>
      </c>
      <c r="AW127" s="146" t="s">
        <v>2392</v>
      </c>
      <c r="AX127" s="146" t="s">
        <v>1639</v>
      </c>
      <c r="AY127" s="146" t="s">
        <v>2393</v>
      </c>
      <c r="AZ127" s="146" t="s">
        <v>1639</v>
      </c>
      <c r="BA127" s="146" t="s">
        <v>2394</v>
      </c>
      <c r="BB127" s="146" t="s">
        <v>1639</v>
      </c>
      <c r="BC127" s="146" t="s">
        <v>2395</v>
      </c>
      <c r="BD127" s="146" t="s">
        <v>1639</v>
      </c>
      <c r="BE127" s="146" t="s">
        <v>2396</v>
      </c>
      <c r="BF127" s="146" t="s">
        <v>1639</v>
      </c>
      <c r="BG127" s="146" t="s">
        <v>2397</v>
      </c>
      <c r="BH127" s="148"/>
    </row>
    <row r="128" spans="1:60" ht="15" customHeight="1" x14ac:dyDescent="0.25">
      <c r="A128" s="130">
        <v>135</v>
      </c>
      <c r="B128" s="130" t="s">
        <v>1358</v>
      </c>
      <c r="C128" s="131">
        <v>44197</v>
      </c>
      <c r="D128" s="131">
        <v>46022</v>
      </c>
      <c r="E128" s="132">
        <v>800</v>
      </c>
      <c r="F128" s="133" t="s">
        <v>1629</v>
      </c>
      <c r="G128" s="132">
        <v>0</v>
      </c>
      <c r="H128" s="132">
        <v>9</v>
      </c>
      <c r="I128" s="132">
        <v>317</v>
      </c>
      <c r="J128" s="132">
        <v>237</v>
      </c>
      <c r="K128" s="132">
        <v>237</v>
      </c>
      <c r="L128" s="132">
        <v>0</v>
      </c>
      <c r="M128" s="132">
        <v>0</v>
      </c>
      <c r="N128" s="134">
        <v>0</v>
      </c>
      <c r="O128" s="135" t="s">
        <v>1494</v>
      </c>
      <c r="P128" s="136">
        <v>0</v>
      </c>
      <c r="Q128" s="135" t="s">
        <v>1494</v>
      </c>
      <c r="R128" s="137" t="s">
        <v>2380</v>
      </c>
      <c r="S128" s="138" t="s">
        <v>2398</v>
      </c>
      <c r="T128" s="138" t="s">
        <v>2020</v>
      </c>
      <c r="U128" s="139">
        <v>800</v>
      </c>
      <c r="V128" s="138"/>
      <c r="W128" s="138" t="s">
        <v>2399</v>
      </c>
      <c r="X128" s="138" t="s">
        <v>1340</v>
      </c>
      <c r="Y128" s="140"/>
      <c r="Z128" s="141" t="s">
        <v>85</v>
      </c>
      <c r="AA128" s="142" t="s">
        <v>85</v>
      </c>
      <c r="AB128" s="142" t="s">
        <v>85</v>
      </c>
      <c r="AC128" s="141" t="s">
        <v>2400</v>
      </c>
      <c r="AD128" s="143">
        <v>1</v>
      </c>
      <c r="AE128" s="149">
        <v>0</v>
      </c>
      <c r="AF128" s="149">
        <v>800</v>
      </c>
      <c r="AG128" s="145"/>
      <c r="AH128" s="140"/>
      <c r="AI128" s="140"/>
      <c r="AJ128" s="146" t="s">
        <v>1639</v>
      </c>
      <c r="AK128" s="146" t="s">
        <v>2401</v>
      </c>
      <c r="AL128" s="146" t="s">
        <v>1639</v>
      </c>
      <c r="AM128" s="146" t="s">
        <v>2402</v>
      </c>
      <c r="AN128" s="146" t="s">
        <v>1639</v>
      </c>
      <c r="AO128" s="146" t="s">
        <v>2403</v>
      </c>
      <c r="AP128" s="146" t="s">
        <v>1639</v>
      </c>
      <c r="AQ128" s="147" t="s">
        <v>2404</v>
      </c>
      <c r="AR128" s="146" t="s">
        <v>1639</v>
      </c>
      <c r="AS128" s="146" t="s">
        <v>2405</v>
      </c>
      <c r="AT128" s="146" t="s">
        <v>1639</v>
      </c>
      <c r="AU128" s="146" t="s">
        <v>2406</v>
      </c>
      <c r="AV128" s="146" t="s">
        <v>1391</v>
      </c>
      <c r="AW128" s="146"/>
      <c r="AX128" s="146" t="s">
        <v>1391</v>
      </c>
      <c r="AY128" s="146"/>
      <c r="AZ128" s="146" t="s">
        <v>1391</v>
      </c>
      <c r="BA128" s="146"/>
      <c r="BB128" s="146" t="s">
        <v>1391</v>
      </c>
      <c r="BC128" s="146"/>
      <c r="BD128" s="146" t="s">
        <v>1391</v>
      </c>
      <c r="BE128" s="146"/>
      <c r="BF128" s="146" t="s">
        <v>1391</v>
      </c>
      <c r="BG128" s="146"/>
      <c r="BH128" s="148"/>
    </row>
    <row r="129" spans="1:60" ht="15" customHeight="1" x14ac:dyDescent="0.25">
      <c r="A129" s="130">
        <v>136</v>
      </c>
      <c r="B129" s="130" t="s">
        <v>1363</v>
      </c>
      <c r="C129" s="131">
        <v>44197</v>
      </c>
      <c r="D129" s="131">
        <v>46022</v>
      </c>
      <c r="E129" s="132">
        <v>560</v>
      </c>
      <c r="F129" s="133" t="s">
        <v>1629</v>
      </c>
      <c r="G129" s="132">
        <v>0</v>
      </c>
      <c r="H129" s="132">
        <v>29</v>
      </c>
      <c r="I129" s="132">
        <v>37.200000000000003</v>
      </c>
      <c r="J129" s="132">
        <v>164.6</v>
      </c>
      <c r="K129" s="132">
        <v>164.6</v>
      </c>
      <c r="L129" s="132">
        <v>164.6</v>
      </c>
      <c r="M129" s="132">
        <v>0</v>
      </c>
      <c r="N129" s="134">
        <v>0</v>
      </c>
      <c r="O129" s="135" t="s">
        <v>1494</v>
      </c>
      <c r="P129" s="136">
        <v>0</v>
      </c>
      <c r="Q129" s="135" t="s">
        <v>1494</v>
      </c>
      <c r="R129" s="137" t="s">
        <v>2407</v>
      </c>
      <c r="S129" s="138" t="s">
        <v>2408</v>
      </c>
      <c r="T129" s="138" t="s">
        <v>2409</v>
      </c>
      <c r="U129" s="139">
        <v>560</v>
      </c>
      <c r="V129" s="138"/>
      <c r="W129" s="138" t="s">
        <v>2410</v>
      </c>
      <c r="X129" s="138" t="s">
        <v>1340</v>
      </c>
      <c r="Y129" s="140"/>
      <c r="Z129" s="141" t="s">
        <v>2411</v>
      </c>
      <c r="AA129" s="142">
        <v>0</v>
      </c>
      <c r="AB129" s="142">
        <v>0</v>
      </c>
      <c r="AC129" s="141" t="s">
        <v>2412</v>
      </c>
      <c r="AD129" s="143">
        <v>0.4</v>
      </c>
      <c r="AE129" s="149">
        <v>0</v>
      </c>
      <c r="AF129" s="149">
        <v>224</v>
      </c>
      <c r="AG129" s="145"/>
      <c r="AH129" s="140"/>
      <c r="AI129" s="140"/>
      <c r="AJ129" s="146" t="s">
        <v>1639</v>
      </c>
      <c r="AK129" s="146" t="s">
        <v>2413</v>
      </c>
      <c r="AL129" s="146" t="s">
        <v>1639</v>
      </c>
      <c r="AM129" s="146" t="s">
        <v>2414</v>
      </c>
      <c r="AN129" s="146" t="s">
        <v>1639</v>
      </c>
      <c r="AO129" s="146" t="s">
        <v>2414</v>
      </c>
      <c r="AP129" s="146" t="s">
        <v>1639</v>
      </c>
      <c r="AQ129" s="147" t="s">
        <v>2414</v>
      </c>
      <c r="AR129" s="146" t="s">
        <v>1639</v>
      </c>
      <c r="AS129" s="146" t="s">
        <v>2414</v>
      </c>
      <c r="AT129" s="146" t="s">
        <v>1639</v>
      </c>
      <c r="AU129" s="146" t="s">
        <v>2414</v>
      </c>
      <c r="AV129" s="146" t="s">
        <v>1391</v>
      </c>
      <c r="AW129" s="146"/>
      <c r="AX129" s="146" t="s">
        <v>1391</v>
      </c>
      <c r="AY129" s="146"/>
      <c r="AZ129" s="146" t="s">
        <v>1391</v>
      </c>
      <c r="BA129" s="146"/>
      <c r="BB129" s="146" t="s">
        <v>1391</v>
      </c>
      <c r="BC129" s="146"/>
      <c r="BD129" s="146" t="s">
        <v>1391</v>
      </c>
      <c r="BE129" s="146"/>
      <c r="BF129" s="146" t="s">
        <v>1391</v>
      </c>
      <c r="BG129" s="146"/>
      <c r="BH129" s="148"/>
    </row>
    <row r="130" spans="1:60" ht="15" customHeight="1" x14ac:dyDescent="0.25">
      <c r="A130" s="130">
        <v>138</v>
      </c>
      <c r="B130" s="130" t="s">
        <v>1369</v>
      </c>
      <c r="C130" s="131">
        <v>44562</v>
      </c>
      <c r="D130" s="131">
        <v>46265</v>
      </c>
      <c r="E130" s="132">
        <v>5000</v>
      </c>
      <c r="F130" s="133" t="s">
        <v>1629</v>
      </c>
      <c r="G130" s="132">
        <v>0</v>
      </c>
      <c r="H130" s="132">
        <v>0</v>
      </c>
      <c r="I130" s="132">
        <v>1000</v>
      </c>
      <c r="J130" s="132">
        <v>1250</v>
      </c>
      <c r="K130" s="132">
        <v>1100</v>
      </c>
      <c r="L130" s="132">
        <v>900</v>
      </c>
      <c r="M130" s="132">
        <v>750</v>
      </c>
      <c r="N130" s="134">
        <v>0</v>
      </c>
      <c r="O130" s="135" t="s">
        <v>2415</v>
      </c>
      <c r="P130" s="136">
        <v>0</v>
      </c>
      <c r="Q130" s="135" t="s">
        <v>2416</v>
      </c>
      <c r="R130" s="137" t="s">
        <v>2417</v>
      </c>
      <c r="S130" s="138" t="s">
        <v>2418</v>
      </c>
      <c r="T130" s="138" t="s">
        <v>2419</v>
      </c>
      <c r="U130" s="139">
        <v>5000</v>
      </c>
      <c r="V130" s="138" t="s">
        <v>2420</v>
      </c>
      <c r="W130" s="138"/>
      <c r="X130" s="138" t="s">
        <v>2421</v>
      </c>
      <c r="Y130" s="140"/>
      <c r="Z130" s="141" t="s">
        <v>2422</v>
      </c>
      <c r="AA130" s="142">
        <v>0</v>
      </c>
      <c r="AB130" s="142">
        <v>0</v>
      </c>
      <c r="AC130" s="141" t="s">
        <v>85</v>
      </c>
      <c r="AD130" s="143" t="s">
        <v>85</v>
      </c>
      <c r="AE130" s="149">
        <v>0</v>
      </c>
      <c r="AF130" s="149">
        <v>0</v>
      </c>
      <c r="AG130" s="145"/>
      <c r="AH130" s="140"/>
      <c r="AI130" s="140"/>
      <c r="AJ130" s="146" t="s">
        <v>1639</v>
      </c>
      <c r="AK130" s="146" t="s">
        <v>2423</v>
      </c>
      <c r="AL130" s="146" t="s">
        <v>1639</v>
      </c>
      <c r="AM130" s="146" t="s">
        <v>2424</v>
      </c>
      <c r="AN130" s="146" t="s">
        <v>1639</v>
      </c>
      <c r="AO130" s="146" t="s">
        <v>2425</v>
      </c>
      <c r="AP130" s="146" t="s">
        <v>1639</v>
      </c>
      <c r="AQ130" s="147" t="s">
        <v>2426</v>
      </c>
      <c r="AR130" s="146" t="s">
        <v>1639</v>
      </c>
      <c r="AS130" s="146" t="s">
        <v>2427</v>
      </c>
      <c r="AT130" s="146" t="s">
        <v>1639</v>
      </c>
      <c r="AU130" s="146" t="s">
        <v>2428</v>
      </c>
      <c r="AV130" s="146" t="s">
        <v>1391</v>
      </c>
      <c r="AW130" s="146"/>
      <c r="AX130" s="146" t="s">
        <v>1391</v>
      </c>
      <c r="AY130" s="146"/>
      <c r="AZ130" s="146" t="s">
        <v>1391</v>
      </c>
      <c r="BA130" s="146"/>
      <c r="BB130" s="146" t="s">
        <v>1391</v>
      </c>
      <c r="BC130" s="146"/>
      <c r="BD130" s="146" t="s">
        <v>1391</v>
      </c>
      <c r="BE130" s="146"/>
      <c r="BF130" s="146" t="s">
        <v>1391</v>
      </c>
      <c r="BG130" s="146"/>
      <c r="BH130" s="148"/>
    </row>
    <row r="131" spans="1:60" ht="15" customHeight="1" x14ac:dyDescent="0.25">
      <c r="A131" s="130">
        <v>139</v>
      </c>
      <c r="B131" s="130" t="s">
        <v>1388</v>
      </c>
      <c r="C131" s="131">
        <v>44197</v>
      </c>
      <c r="D131" s="131">
        <v>46265</v>
      </c>
      <c r="E131" s="132">
        <v>0</v>
      </c>
      <c r="F131" s="133"/>
      <c r="G131" s="132">
        <v>0</v>
      </c>
      <c r="H131" s="132">
        <v>0</v>
      </c>
      <c r="I131" s="132">
        <v>0</v>
      </c>
      <c r="J131" s="132">
        <v>0</v>
      </c>
      <c r="K131" s="132">
        <v>0</v>
      </c>
      <c r="L131" s="132">
        <v>0</v>
      </c>
      <c r="M131" s="132">
        <v>0</v>
      </c>
      <c r="N131" s="134">
        <v>0</v>
      </c>
      <c r="O131" s="135" t="s">
        <v>1494</v>
      </c>
      <c r="P131" s="136" t="s">
        <v>1494</v>
      </c>
      <c r="Q131" s="135" t="s">
        <v>1494</v>
      </c>
      <c r="R131" s="137" t="s">
        <v>1727</v>
      </c>
      <c r="S131" s="138" t="s">
        <v>1494</v>
      </c>
      <c r="T131" s="138" t="s">
        <v>1494</v>
      </c>
      <c r="U131" s="139" t="s">
        <v>1494</v>
      </c>
      <c r="V131" s="138" t="s">
        <v>1494</v>
      </c>
      <c r="W131" s="138" t="s">
        <v>1494</v>
      </c>
      <c r="X131" s="138" t="s">
        <v>1494</v>
      </c>
      <c r="Y131" s="140"/>
      <c r="Z131" s="141" t="s">
        <v>2422</v>
      </c>
      <c r="AA131" s="142">
        <v>0</v>
      </c>
      <c r="AB131" s="142">
        <v>0</v>
      </c>
      <c r="AC131" s="141" t="s">
        <v>85</v>
      </c>
      <c r="AD131" s="143" t="s">
        <v>85</v>
      </c>
      <c r="AE131" s="149">
        <v>0</v>
      </c>
      <c r="AF131" s="149">
        <v>0</v>
      </c>
      <c r="AG131" s="145"/>
      <c r="AH131" s="140"/>
      <c r="AI131" s="140"/>
      <c r="AJ131" s="146" t="s">
        <v>1639</v>
      </c>
      <c r="AK131" s="146" t="s">
        <v>2429</v>
      </c>
      <c r="AL131" s="146" t="s">
        <v>1639</v>
      </c>
      <c r="AM131" s="146" t="s">
        <v>2430</v>
      </c>
      <c r="AN131" s="146" t="s">
        <v>1639</v>
      </c>
      <c r="AO131" s="146" t="s">
        <v>2431</v>
      </c>
      <c r="AP131" s="146" t="s">
        <v>1639</v>
      </c>
      <c r="AQ131" s="147" t="s">
        <v>2432</v>
      </c>
      <c r="AR131" s="146" t="s">
        <v>1639</v>
      </c>
      <c r="AS131" s="146" t="s">
        <v>2433</v>
      </c>
      <c r="AT131" s="146" t="s">
        <v>1639</v>
      </c>
      <c r="AU131" s="146" t="s">
        <v>2434</v>
      </c>
      <c r="AV131" s="146" t="s">
        <v>1391</v>
      </c>
      <c r="AW131" s="146"/>
      <c r="AX131" s="146" t="s">
        <v>1391</v>
      </c>
      <c r="AY131" s="146"/>
      <c r="AZ131" s="146" t="s">
        <v>1391</v>
      </c>
      <c r="BA131" s="146"/>
      <c r="BB131" s="146" t="s">
        <v>1391</v>
      </c>
      <c r="BC131" s="146"/>
      <c r="BD131" s="146" t="s">
        <v>1391</v>
      </c>
      <c r="BE131" s="146"/>
      <c r="BF131" s="146" t="s">
        <v>1391</v>
      </c>
      <c r="BG131" s="146"/>
      <c r="BH131" s="148"/>
    </row>
    <row r="132" spans="1:60" ht="15" customHeight="1" x14ac:dyDescent="0.25">
      <c r="A132" s="130">
        <v>140</v>
      </c>
      <c r="B132" s="130" t="s">
        <v>1395</v>
      </c>
      <c r="C132" s="131">
        <v>44197</v>
      </c>
      <c r="D132" s="131">
        <v>46265</v>
      </c>
      <c r="E132" s="132">
        <v>1000</v>
      </c>
      <c r="F132" s="133" t="s">
        <v>1629</v>
      </c>
      <c r="G132" s="132">
        <v>0</v>
      </c>
      <c r="H132" s="132">
        <v>80</v>
      </c>
      <c r="I132" s="132">
        <v>270</v>
      </c>
      <c r="J132" s="132">
        <v>310</v>
      </c>
      <c r="K132" s="132">
        <v>220</v>
      </c>
      <c r="L132" s="132">
        <v>120</v>
      </c>
      <c r="M132" s="132">
        <v>0</v>
      </c>
      <c r="N132" s="134">
        <v>5000</v>
      </c>
      <c r="O132" s="135" t="s">
        <v>2008</v>
      </c>
      <c r="P132" s="136">
        <v>800</v>
      </c>
      <c r="Q132" s="135" t="s">
        <v>2435</v>
      </c>
      <c r="R132" s="137" t="s">
        <v>1727</v>
      </c>
      <c r="S132" s="138" t="s">
        <v>2436</v>
      </c>
      <c r="T132" s="138" t="s">
        <v>2437</v>
      </c>
      <c r="U132" s="139">
        <v>1000</v>
      </c>
      <c r="V132" s="138" t="s">
        <v>2438</v>
      </c>
      <c r="W132" s="138" t="s">
        <v>2439</v>
      </c>
      <c r="X132" s="138" t="s">
        <v>291</v>
      </c>
      <c r="Y132" s="140"/>
      <c r="Z132" s="141" t="s">
        <v>2411</v>
      </c>
      <c r="AA132" s="142">
        <v>0</v>
      </c>
      <c r="AB132" s="142">
        <v>0</v>
      </c>
      <c r="AC132" s="141" t="s">
        <v>2412</v>
      </c>
      <c r="AD132" s="143">
        <v>0.4</v>
      </c>
      <c r="AE132" s="149">
        <v>0</v>
      </c>
      <c r="AF132" s="149">
        <v>400</v>
      </c>
      <c r="AG132" s="145"/>
      <c r="AH132" s="140"/>
      <c r="AI132" s="140"/>
      <c r="AJ132" s="146" t="s">
        <v>1639</v>
      </c>
      <c r="AK132" s="146" t="s">
        <v>2440</v>
      </c>
      <c r="AL132" s="146" t="s">
        <v>1639</v>
      </c>
      <c r="AM132" s="146" t="s">
        <v>2440</v>
      </c>
      <c r="AN132" s="146" t="s">
        <v>1639</v>
      </c>
      <c r="AO132" s="146" t="s">
        <v>2440</v>
      </c>
      <c r="AP132" s="146" t="s">
        <v>1639</v>
      </c>
      <c r="AQ132" s="147" t="s">
        <v>2440</v>
      </c>
      <c r="AR132" s="146" t="s">
        <v>1639</v>
      </c>
      <c r="AS132" s="146" t="s">
        <v>2440</v>
      </c>
      <c r="AT132" s="146" t="s">
        <v>1639</v>
      </c>
      <c r="AU132" s="146" t="s">
        <v>2440</v>
      </c>
      <c r="AV132" s="146" t="s">
        <v>1391</v>
      </c>
      <c r="AW132" s="146"/>
      <c r="AX132" s="146" t="s">
        <v>1391</v>
      </c>
      <c r="AY132" s="146"/>
      <c r="AZ132" s="146" t="s">
        <v>1391</v>
      </c>
      <c r="BA132" s="146"/>
      <c r="BB132" s="146" t="s">
        <v>1391</v>
      </c>
      <c r="BC132" s="146"/>
      <c r="BD132" s="146" t="s">
        <v>1391</v>
      </c>
      <c r="BE132" s="146"/>
      <c r="BF132" s="146" t="s">
        <v>1391</v>
      </c>
      <c r="BG132" s="146"/>
      <c r="BH132" s="148"/>
    </row>
    <row r="133" spans="1:60" ht="15" customHeight="1" x14ac:dyDescent="0.25">
      <c r="A133" s="130">
        <v>141</v>
      </c>
      <c r="B133" s="130" t="s">
        <v>1401</v>
      </c>
      <c r="C133" s="131">
        <v>44562</v>
      </c>
      <c r="D133" s="131">
        <v>46265</v>
      </c>
      <c r="E133" s="132">
        <v>1500</v>
      </c>
      <c r="F133" s="133" t="s">
        <v>1629</v>
      </c>
      <c r="G133" s="132">
        <v>0</v>
      </c>
      <c r="H133" s="132">
        <v>0</v>
      </c>
      <c r="I133" s="132">
        <v>375</v>
      </c>
      <c r="J133" s="132">
        <v>375</v>
      </c>
      <c r="K133" s="132">
        <v>375</v>
      </c>
      <c r="L133" s="132">
        <v>375</v>
      </c>
      <c r="M133" s="132">
        <v>0</v>
      </c>
      <c r="N133" s="134">
        <v>0</v>
      </c>
      <c r="O133" s="135" t="s">
        <v>1494</v>
      </c>
      <c r="P133" s="136">
        <v>3750</v>
      </c>
      <c r="Q133" s="135" t="s">
        <v>2435</v>
      </c>
      <c r="R133" s="137" t="s">
        <v>1727</v>
      </c>
      <c r="S133" s="138" t="s">
        <v>2441</v>
      </c>
      <c r="T133" s="138" t="s">
        <v>2437</v>
      </c>
      <c r="U133" s="139">
        <v>1500</v>
      </c>
      <c r="V133" s="138" t="s">
        <v>2438</v>
      </c>
      <c r="W133" s="138" t="s">
        <v>2439</v>
      </c>
      <c r="X133" s="138" t="s">
        <v>1404</v>
      </c>
      <c r="Y133" s="140"/>
      <c r="Z133" s="141" t="s">
        <v>2442</v>
      </c>
      <c r="AA133" s="142">
        <v>0</v>
      </c>
      <c r="AB133" s="142">
        <v>0</v>
      </c>
      <c r="AC133" s="141"/>
      <c r="AD133" s="143"/>
      <c r="AE133" s="149">
        <v>0</v>
      </c>
      <c r="AF133" s="149">
        <v>0</v>
      </c>
      <c r="AG133" s="145"/>
      <c r="AH133" s="140"/>
      <c r="AI133" s="140"/>
      <c r="AJ133" s="146" t="s">
        <v>1639</v>
      </c>
      <c r="AK133" s="146" t="s">
        <v>2443</v>
      </c>
      <c r="AL133" s="146" t="s">
        <v>1639</v>
      </c>
      <c r="AM133" s="146" t="s">
        <v>2444</v>
      </c>
      <c r="AN133" s="146" t="s">
        <v>1639</v>
      </c>
      <c r="AO133" s="146" t="s">
        <v>2445</v>
      </c>
      <c r="AP133" s="146" t="s">
        <v>1639</v>
      </c>
      <c r="AQ133" s="147" t="s">
        <v>2446</v>
      </c>
      <c r="AR133" s="146" t="s">
        <v>1639</v>
      </c>
      <c r="AS133" s="146" t="s">
        <v>2447</v>
      </c>
      <c r="AT133" s="146" t="s">
        <v>1639</v>
      </c>
      <c r="AU133" s="146" t="s">
        <v>2448</v>
      </c>
      <c r="AV133" s="146" t="s">
        <v>1391</v>
      </c>
      <c r="AW133" s="146"/>
      <c r="AX133" s="146" t="s">
        <v>1391</v>
      </c>
      <c r="AY133" s="146"/>
      <c r="AZ133" s="146" t="s">
        <v>1391</v>
      </c>
      <c r="BA133" s="146"/>
      <c r="BB133" s="146" t="s">
        <v>1391</v>
      </c>
      <c r="BC133" s="146"/>
      <c r="BD133" s="146" t="s">
        <v>1391</v>
      </c>
      <c r="BE133" s="146"/>
      <c r="BF133" s="146" t="s">
        <v>1391</v>
      </c>
      <c r="BG133" s="146"/>
      <c r="BH133" s="148"/>
    </row>
    <row r="134" spans="1:60" ht="15" customHeight="1" x14ac:dyDescent="0.25">
      <c r="A134" s="130">
        <v>142</v>
      </c>
      <c r="B134" s="130" t="s">
        <v>1407</v>
      </c>
      <c r="C134" s="131">
        <v>44562</v>
      </c>
      <c r="D134" s="131">
        <v>46022</v>
      </c>
      <c r="E134" s="132">
        <v>200</v>
      </c>
      <c r="F134" s="133" t="s">
        <v>1629</v>
      </c>
      <c r="G134" s="132">
        <v>0</v>
      </c>
      <c r="H134" s="132">
        <v>0</v>
      </c>
      <c r="I134" s="132">
        <v>58</v>
      </c>
      <c r="J134" s="132">
        <v>68</v>
      </c>
      <c r="K134" s="132">
        <v>64</v>
      </c>
      <c r="L134" s="132">
        <v>10</v>
      </c>
      <c r="M134" s="132">
        <v>0</v>
      </c>
      <c r="N134" s="134">
        <v>0</v>
      </c>
      <c r="O134" s="135" t="s">
        <v>1494</v>
      </c>
      <c r="P134" s="136">
        <v>422</v>
      </c>
      <c r="Q134" s="135" t="s">
        <v>2435</v>
      </c>
      <c r="R134" s="137" t="s">
        <v>1727</v>
      </c>
      <c r="S134" s="138" t="s">
        <v>2449</v>
      </c>
      <c r="T134" s="138" t="s">
        <v>2437</v>
      </c>
      <c r="U134" s="139">
        <v>200</v>
      </c>
      <c r="V134" s="138" t="s">
        <v>2438</v>
      </c>
      <c r="W134" s="138" t="s">
        <v>2439</v>
      </c>
      <c r="X134" s="138" t="s">
        <v>1404</v>
      </c>
      <c r="Y134" s="140"/>
      <c r="Z134" s="141" t="s">
        <v>2450</v>
      </c>
      <c r="AA134" s="142">
        <v>1</v>
      </c>
      <c r="AB134" s="142">
        <v>0.4</v>
      </c>
      <c r="AC134" s="141" t="s">
        <v>85</v>
      </c>
      <c r="AD134" s="143" t="s">
        <v>85</v>
      </c>
      <c r="AE134" s="149">
        <v>200</v>
      </c>
      <c r="AF134" s="149">
        <v>0</v>
      </c>
      <c r="AG134" s="145"/>
      <c r="AH134" s="140"/>
      <c r="AI134" s="140"/>
      <c r="AJ134" s="146" t="s">
        <v>1639</v>
      </c>
      <c r="AK134" s="146" t="s">
        <v>2443</v>
      </c>
      <c r="AL134" s="146" t="s">
        <v>1639</v>
      </c>
      <c r="AM134" s="146" t="s">
        <v>2444</v>
      </c>
      <c r="AN134" s="146" t="s">
        <v>1639</v>
      </c>
      <c r="AO134" s="146" t="s">
        <v>2451</v>
      </c>
      <c r="AP134" s="146" t="s">
        <v>1639</v>
      </c>
      <c r="AQ134" s="147" t="s">
        <v>2452</v>
      </c>
      <c r="AR134" s="146" t="s">
        <v>1639</v>
      </c>
      <c r="AS134" s="146" t="s">
        <v>2453</v>
      </c>
      <c r="AT134" s="146" t="s">
        <v>1639</v>
      </c>
      <c r="AU134" s="146" t="s">
        <v>2454</v>
      </c>
      <c r="AV134" s="146" t="s">
        <v>1391</v>
      </c>
      <c r="AW134" s="146"/>
      <c r="AX134" s="146" t="s">
        <v>1391</v>
      </c>
      <c r="AY134" s="146"/>
      <c r="AZ134" s="146" t="s">
        <v>1391</v>
      </c>
      <c r="BA134" s="146"/>
      <c r="BB134" s="146" t="s">
        <v>1391</v>
      </c>
      <c r="BC134" s="146"/>
      <c r="BD134" s="146" t="s">
        <v>1391</v>
      </c>
      <c r="BE134" s="146"/>
      <c r="BF134" s="146" t="s">
        <v>1391</v>
      </c>
      <c r="BG134" s="146"/>
      <c r="BH134" s="148"/>
    </row>
    <row r="135" spans="1:60" ht="15" customHeight="1" x14ac:dyDescent="0.25">
      <c r="A135" s="130">
        <v>143</v>
      </c>
      <c r="B135" s="130" t="s">
        <v>1411</v>
      </c>
      <c r="C135" s="131">
        <v>44197</v>
      </c>
      <c r="D135" s="131">
        <v>46265</v>
      </c>
      <c r="E135" s="132">
        <v>500</v>
      </c>
      <c r="F135" s="133" t="s">
        <v>1629</v>
      </c>
      <c r="G135" s="132">
        <v>0</v>
      </c>
      <c r="H135" s="132">
        <v>30</v>
      </c>
      <c r="I135" s="132">
        <v>115</v>
      </c>
      <c r="J135" s="132">
        <v>145</v>
      </c>
      <c r="K135" s="132">
        <v>115</v>
      </c>
      <c r="L135" s="132">
        <v>95</v>
      </c>
      <c r="M135" s="132">
        <v>0</v>
      </c>
      <c r="N135" s="134">
        <v>20</v>
      </c>
      <c r="O135" s="135" t="s">
        <v>2455</v>
      </c>
      <c r="P135" s="136">
        <v>100</v>
      </c>
      <c r="Q135" s="135" t="s">
        <v>2435</v>
      </c>
      <c r="R135" s="137" t="s">
        <v>1727</v>
      </c>
      <c r="S135" s="138" t="s">
        <v>2456</v>
      </c>
      <c r="T135" s="138" t="s">
        <v>2437</v>
      </c>
      <c r="U135" s="139">
        <v>500</v>
      </c>
      <c r="V135" s="138" t="s">
        <v>1737</v>
      </c>
      <c r="W135" s="138" t="s">
        <v>1737</v>
      </c>
      <c r="X135" s="138" t="s">
        <v>1404</v>
      </c>
      <c r="Y135" s="140"/>
      <c r="Z135" s="141" t="s">
        <v>1788</v>
      </c>
      <c r="AA135" s="142">
        <v>0</v>
      </c>
      <c r="AB135" s="142">
        <v>0</v>
      </c>
      <c r="AC135" s="141" t="s">
        <v>1789</v>
      </c>
      <c r="AD135" s="143">
        <v>0.4</v>
      </c>
      <c r="AE135" s="149">
        <v>0</v>
      </c>
      <c r="AF135" s="149">
        <v>200</v>
      </c>
      <c r="AG135" s="145"/>
      <c r="AH135" s="140"/>
      <c r="AI135" s="140"/>
      <c r="AJ135" s="146" t="s">
        <v>1639</v>
      </c>
      <c r="AK135" s="146" t="s">
        <v>2443</v>
      </c>
      <c r="AL135" s="146" t="s">
        <v>1639</v>
      </c>
      <c r="AM135" s="146" t="s">
        <v>2444</v>
      </c>
      <c r="AN135" s="146" t="s">
        <v>1639</v>
      </c>
      <c r="AO135" s="146" t="s">
        <v>2445</v>
      </c>
      <c r="AP135" s="146" t="s">
        <v>1639</v>
      </c>
      <c r="AQ135" s="147" t="s">
        <v>2446</v>
      </c>
      <c r="AR135" s="146" t="s">
        <v>1639</v>
      </c>
      <c r="AS135" s="146" t="s">
        <v>2447</v>
      </c>
      <c r="AT135" s="146" t="s">
        <v>1639</v>
      </c>
      <c r="AU135" s="146" t="s">
        <v>2448</v>
      </c>
      <c r="AV135" s="146" t="s">
        <v>1391</v>
      </c>
      <c r="AW135" s="146"/>
      <c r="AX135" s="146" t="s">
        <v>1391</v>
      </c>
      <c r="AY135" s="146"/>
      <c r="AZ135" s="146" t="s">
        <v>1391</v>
      </c>
      <c r="BA135" s="146"/>
      <c r="BB135" s="146" t="s">
        <v>1391</v>
      </c>
      <c r="BC135" s="146"/>
      <c r="BD135" s="146" t="s">
        <v>1391</v>
      </c>
      <c r="BE135" s="146"/>
      <c r="BF135" s="146" t="s">
        <v>1391</v>
      </c>
      <c r="BG135" s="146"/>
      <c r="BH135" s="148"/>
    </row>
    <row r="136" spans="1:60" ht="15" customHeight="1" x14ac:dyDescent="0.25">
      <c r="A136" s="130">
        <v>145</v>
      </c>
      <c r="B136" s="130" t="s">
        <v>2457</v>
      </c>
      <c r="C136" s="131">
        <v>44197</v>
      </c>
      <c r="D136" s="131">
        <v>46265</v>
      </c>
      <c r="E136" s="132">
        <v>1339</v>
      </c>
      <c r="F136" s="133" t="s">
        <v>1629</v>
      </c>
      <c r="G136" s="132">
        <v>0</v>
      </c>
      <c r="H136" s="132">
        <v>44.1</v>
      </c>
      <c r="I136" s="132">
        <v>68.900000000000006</v>
      </c>
      <c r="J136" s="132">
        <v>68.900000000000006</v>
      </c>
      <c r="K136" s="132">
        <v>341.6</v>
      </c>
      <c r="L136" s="132">
        <v>432.5</v>
      </c>
      <c r="M136" s="132">
        <v>382.9</v>
      </c>
      <c r="N136" s="134">
        <v>0</v>
      </c>
      <c r="O136" s="135" t="s">
        <v>1858</v>
      </c>
      <c r="P136" s="136">
        <v>0</v>
      </c>
      <c r="Q136" s="135" t="s">
        <v>2458</v>
      </c>
      <c r="R136" s="137" t="s">
        <v>2261</v>
      </c>
      <c r="S136" s="138" t="s">
        <v>2459</v>
      </c>
      <c r="T136" s="138" t="s">
        <v>2460</v>
      </c>
      <c r="U136" s="139">
        <v>1339</v>
      </c>
      <c r="V136" s="138" t="s">
        <v>1494</v>
      </c>
      <c r="W136" s="138" t="s">
        <v>1494</v>
      </c>
      <c r="X136" s="138" t="s">
        <v>267</v>
      </c>
      <c r="Y136" s="140"/>
      <c r="Z136" s="141" t="s">
        <v>2461</v>
      </c>
      <c r="AA136" s="142">
        <v>0</v>
      </c>
      <c r="AB136" s="142">
        <v>0</v>
      </c>
      <c r="AC136" s="141" t="s">
        <v>85</v>
      </c>
      <c r="AD136" s="143" t="s">
        <v>85</v>
      </c>
      <c r="AE136" s="149">
        <v>0</v>
      </c>
      <c r="AF136" s="149">
        <v>0</v>
      </c>
      <c r="AG136" s="145"/>
      <c r="AH136" s="140"/>
      <c r="AI136" s="140"/>
      <c r="AJ136" s="146" t="s">
        <v>1639</v>
      </c>
      <c r="AK136" s="146" t="s">
        <v>2462</v>
      </c>
      <c r="AL136" s="146" t="s">
        <v>1639</v>
      </c>
      <c r="AM136" s="146" t="s">
        <v>2463</v>
      </c>
      <c r="AN136" s="146" t="s">
        <v>1639</v>
      </c>
      <c r="AO136" s="146" t="s">
        <v>2464</v>
      </c>
      <c r="AP136" s="146" t="s">
        <v>2465</v>
      </c>
      <c r="AQ136" s="147" t="s">
        <v>2466</v>
      </c>
      <c r="AR136" s="146" t="s">
        <v>2465</v>
      </c>
      <c r="AS136" s="146" t="s">
        <v>2467</v>
      </c>
      <c r="AT136" s="146" t="s">
        <v>2465</v>
      </c>
      <c r="AU136" s="146" t="s">
        <v>2468</v>
      </c>
      <c r="AV136" s="146" t="s">
        <v>1391</v>
      </c>
      <c r="AW136" s="146" t="s">
        <v>2469</v>
      </c>
      <c r="AX136" s="146" t="s">
        <v>1391</v>
      </c>
      <c r="AY136" s="146" t="s">
        <v>2470</v>
      </c>
      <c r="AZ136" s="146" t="s">
        <v>1391</v>
      </c>
      <c r="BA136" s="146" t="s">
        <v>2471</v>
      </c>
      <c r="BB136" s="146" t="s">
        <v>1639</v>
      </c>
      <c r="BC136" s="146" t="s">
        <v>2472</v>
      </c>
      <c r="BD136" s="146" t="s">
        <v>1639</v>
      </c>
      <c r="BE136" s="146" t="s">
        <v>2473</v>
      </c>
      <c r="BF136" s="146" t="s">
        <v>1639</v>
      </c>
      <c r="BG136" s="146" t="s">
        <v>2474</v>
      </c>
      <c r="BH136" s="148"/>
    </row>
    <row r="137" spans="1:60" ht="15" customHeight="1" x14ac:dyDescent="0.25">
      <c r="A137" s="130">
        <v>146</v>
      </c>
      <c r="B137" s="130" t="s">
        <v>1434</v>
      </c>
      <c r="C137" s="131">
        <v>44562</v>
      </c>
      <c r="D137" s="131">
        <v>46022</v>
      </c>
      <c r="E137" s="132">
        <v>1570</v>
      </c>
      <c r="F137" s="133" t="s">
        <v>1629</v>
      </c>
      <c r="G137" s="132">
        <v>0</v>
      </c>
      <c r="H137" s="132">
        <v>0</v>
      </c>
      <c r="I137" s="132">
        <v>82.6</v>
      </c>
      <c r="J137" s="132">
        <v>371.9</v>
      </c>
      <c r="K137" s="132">
        <v>578.5</v>
      </c>
      <c r="L137" s="132">
        <v>537.20000000000005</v>
      </c>
      <c r="M137" s="132">
        <v>0</v>
      </c>
      <c r="N137" s="134">
        <v>0</v>
      </c>
      <c r="O137" s="135" t="s">
        <v>1858</v>
      </c>
      <c r="P137" s="136">
        <v>0</v>
      </c>
      <c r="Q137" s="135" t="s">
        <v>2458</v>
      </c>
      <c r="R137" s="137" t="s">
        <v>2475</v>
      </c>
      <c r="S137" s="138" t="s">
        <v>2476</v>
      </c>
      <c r="T137" s="138" t="s">
        <v>2477</v>
      </c>
      <c r="U137" s="139">
        <v>1570</v>
      </c>
      <c r="V137" s="138" t="s">
        <v>1494</v>
      </c>
      <c r="W137" s="138" t="s">
        <v>1494</v>
      </c>
      <c r="X137" s="138" t="s">
        <v>267</v>
      </c>
      <c r="Y137" s="140"/>
      <c r="Z137" s="141" t="s">
        <v>2461</v>
      </c>
      <c r="AA137" s="142">
        <v>0</v>
      </c>
      <c r="AB137" s="142">
        <v>0</v>
      </c>
      <c r="AC137" s="141" t="s">
        <v>85</v>
      </c>
      <c r="AD137" s="143" t="s">
        <v>85</v>
      </c>
      <c r="AE137" s="149">
        <v>0</v>
      </c>
      <c r="AF137" s="149">
        <v>0</v>
      </c>
      <c r="AG137" s="145"/>
      <c r="AH137" s="140"/>
      <c r="AI137" s="140"/>
      <c r="AJ137" s="146" t="s">
        <v>1639</v>
      </c>
      <c r="AK137" s="146" t="s">
        <v>2478</v>
      </c>
      <c r="AL137" s="146" t="s">
        <v>1639</v>
      </c>
      <c r="AM137" s="146" t="s">
        <v>2479</v>
      </c>
      <c r="AN137" s="146" t="s">
        <v>1639</v>
      </c>
      <c r="AO137" s="146" t="s">
        <v>2480</v>
      </c>
      <c r="AP137" s="146" t="s">
        <v>1639</v>
      </c>
      <c r="AQ137" s="147" t="s">
        <v>2481</v>
      </c>
      <c r="AR137" s="146" t="s">
        <v>1639</v>
      </c>
      <c r="AS137" s="146" t="s">
        <v>2482</v>
      </c>
      <c r="AT137" s="146" t="s">
        <v>1639</v>
      </c>
      <c r="AU137" s="146" t="s">
        <v>2483</v>
      </c>
      <c r="AV137" s="146" t="s">
        <v>1391</v>
      </c>
      <c r="AW137" s="146" t="s">
        <v>1806</v>
      </c>
      <c r="AX137" s="146" t="s">
        <v>1391</v>
      </c>
      <c r="AY137" s="146" t="s">
        <v>1806</v>
      </c>
      <c r="AZ137" s="146" t="s">
        <v>1391</v>
      </c>
      <c r="BA137" s="146" t="s">
        <v>1806</v>
      </c>
      <c r="BB137" s="146" t="s">
        <v>1391</v>
      </c>
      <c r="BC137" s="146" t="s">
        <v>1806</v>
      </c>
      <c r="BD137" s="146" t="s">
        <v>1391</v>
      </c>
      <c r="BE137" s="146" t="s">
        <v>1806</v>
      </c>
      <c r="BF137" s="146" t="s">
        <v>1391</v>
      </c>
      <c r="BG137" s="146" t="s">
        <v>1806</v>
      </c>
      <c r="BH137" s="148"/>
    </row>
    <row r="138" spans="1:60" ht="15" customHeight="1" x14ac:dyDescent="0.25">
      <c r="A138" s="130">
        <v>147</v>
      </c>
      <c r="B138" s="130" t="s">
        <v>1440</v>
      </c>
      <c r="C138" s="131">
        <v>44197</v>
      </c>
      <c r="D138" s="131">
        <v>46265</v>
      </c>
      <c r="E138" s="132">
        <v>992</v>
      </c>
      <c r="F138" s="133" t="s">
        <v>1629</v>
      </c>
      <c r="G138" s="132">
        <v>0</v>
      </c>
      <c r="H138" s="132">
        <v>33.1</v>
      </c>
      <c r="I138" s="132">
        <v>66.099999999999994</v>
      </c>
      <c r="J138" s="132">
        <v>66.099999999999994</v>
      </c>
      <c r="K138" s="132">
        <v>289.3</v>
      </c>
      <c r="L138" s="132">
        <v>371.9</v>
      </c>
      <c r="M138" s="132">
        <v>165.3</v>
      </c>
      <c r="N138" s="134">
        <v>0</v>
      </c>
      <c r="O138" s="135" t="s">
        <v>1858</v>
      </c>
      <c r="P138" s="136">
        <v>0</v>
      </c>
      <c r="Q138" s="135" t="s">
        <v>2458</v>
      </c>
      <c r="R138" s="137" t="s">
        <v>2475</v>
      </c>
      <c r="S138" s="138" t="s">
        <v>2484</v>
      </c>
      <c r="T138" s="138" t="s">
        <v>2485</v>
      </c>
      <c r="U138" s="139">
        <v>992</v>
      </c>
      <c r="V138" s="138" t="s">
        <v>1494</v>
      </c>
      <c r="W138" s="138" t="s">
        <v>1494</v>
      </c>
      <c r="X138" s="138" t="s">
        <v>267</v>
      </c>
      <c r="Y138" s="140"/>
      <c r="Z138" s="141" t="s">
        <v>2461</v>
      </c>
      <c r="AA138" s="142">
        <v>0</v>
      </c>
      <c r="AB138" s="142">
        <v>0</v>
      </c>
      <c r="AC138" s="141" t="s">
        <v>85</v>
      </c>
      <c r="AD138" s="143" t="s">
        <v>85</v>
      </c>
      <c r="AE138" s="149">
        <v>0</v>
      </c>
      <c r="AF138" s="149">
        <v>0</v>
      </c>
      <c r="AG138" s="145"/>
      <c r="AH138" s="140"/>
      <c r="AI138" s="140"/>
      <c r="AJ138" s="146" t="s">
        <v>2486</v>
      </c>
      <c r="AK138" s="146" t="s">
        <v>2487</v>
      </c>
      <c r="AL138" s="146" t="s">
        <v>2486</v>
      </c>
      <c r="AM138" s="146" t="s">
        <v>2488</v>
      </c>
      <c r="AN138" s="146" t="s">
        <v>2486</v>
      </c>
      <c r="AO138" s="146" t="s">
        <v>2489</v>
      </c>
      <c r="AP138" s="146" t="s">
        <v>2490</v>
      </c>
      <c r="AQ138" s="147" t="s">
        <v>2491</v>
      </c>
      <c r="AR138" s="146" t="s">
        <v>2486</v>
      </c>
      <c r="AS138" s="146" t="s">
        <v>2492</v>
      </c>
      <c r="AT138" s="146" t="s">
        <v>2486</v>
      </c>
      <c r="AU138" s="146" t="s">
        <v>2493</v>
      </c>
      <c r="AV138" s="146" t="s">
        <v>1639</v>
      </c>
      <c r="AW138" s="146" t="s">
        <v>2494</v>
      </c>
      <c r="AX138" s="146" t="s">
        <v>1639</v>
      </c>
      <c r="AY138" s="146" t="s">
        <v>2495</v>
      </c>
      <c r="AZ138" s="146" t="s">
        <v>1639</v>
      </c>
      <c r="BA138" s="146" t="s">
        <v>2496</v>
      </c>
      <c r="BB138" s="146" t="s">
        <v>1639</v>
      </c>
      <c r="BC138" s="146" t="s">
        <v>2497</v>
      </c>
      <c r="BD138" s="146" t="s">
        <v>1639</v>
      </c>
      <c r="BE138" s="146" t="s">
        <v>2498</v>
      </c>
      <c r="BF138" s="146" t="s">
        <v>1639</v>
      </c>
      <c r="BG138" s="146" t="s">
        <v>2499</v>
      </c>
      <c r="BH138" s="148"/>
    </row>
    <row r="139" spans="1:60" ht="15" customHeight="1" x14ac:dyDescent="0.25">
      <c r="A139" s="130">
        <v>148</v>
      </c>
      <c r="B139" s="130" t="s">
        <v>1446</v>
      </c>
      <c r="C139" s="131">
        <v>44197</v>
      </c>
      <c r="D139" s="131">
        <v>46265</v>
      </c>
      <c r="E139" s="132">
        <v>0</v>
      </c>
      <c r="F139" s="133"/>
      <c r="G139" s="132">
        <v>0</v>
      </c>
      <c r="H139" s="132">
        <v>0</v>
      </c>
      <c r="I139" s="132">
        <v>0</v>
      </c>
      <c r="J139" s="132">
        <v>0</v>
      </c>
      <c r="K139" s="132">
        <v>0</v>
      </c>
      <c r="L139" s="132">
        <v>0</v>
      </c>
      <c r="M139" s="132">
        <v>0</v>
      </c>
      <c r="N139" s="134" t="s">
        <v>2439</v>
      </c>
      <c r="O139" s="135" t="s">
        <v>2439</v>
      </c>
      <c r="P139" s="136" t="s">
        <v>2439</v>
      </c>
      <c r="Q139" s="135" t="s">
        <v>2439</v>
      </c>
      <c r="R139" s="137" t="s">
        <v>2500</v>
      </c>
      <c r="S139" s="138" t="s">
        <v>2501</v>
      </c>
      <c r="T139" s="138" t="s">
        <v>2502</v>
      </c>
      <c r="U139" s="139">
        <v>0</v>
      </c>
      <c r="V139" s="138" t="s">
        <v>1494</v>
      </c>
      <c r="W139" s="138" t="s">
        <v>1494</v>
      </c>
      <c r="X139" s="138" t="s">
        <v>267</v>
      </c>
      <c r="Y139" s="140"/>
      <c r="Z139" s="141" t="s">
        <v>2503</v>
      </c>
      <c r="AA139" s="142">
        <v>0</v>
      </c>
      <c r="AB139" s="142">
        <v>0</v>
      </c>
      <c r="AC139" s="141" t="s">
        <v>85</v>
      </c>
      <c r="AD139" s="143" t="s">
        <v>85</v>
      </c>
      <c r="AE139" s="149">
        <v>0</v>
      </c>
      <c r="AF139" s="149">
        <v>0</v>
      </c>
      <c r="AG139" s="145"/>
      <c r="AH139" s="140"/>
      <c r="AI139" s="140"/>
      <c r="AJ139" s="146" t="s">
        <v>1639</v>
      </c>
      <c r="AK139" s="146" t="s">
        <v>2504</v>
      </c>
      <c r="AL139" s="146" t="s">
        <v>1639</v>
      </c>
      <c r="AM139" s="146" t="s">
        <v>2505</v>
      </c>
      <c r="AN139" s="146" t="s">
        <v>1639</v>
      </c>
      <c r="AO139" s="146" t="s">
        <v>2506</v>
      </c>
      <c r="AP139" s="146" t="s">
        <v>1639</v>
      </c>
      <c r="AQ139" s="147" t="s">
        <v>2507</v>
      </c>
      <c r="AR139" s="146" t="s">
        <v>1639</v>
      </c>
      <c r="AS139" s="146" t="s">
        <v>2508</v>
      </c>
      <c r="AT139" s="146" t="s">
        <v>1639</v>
      </c>
      <c r="AU139" s="146" t="s">
        <v>2509</v>
      </c>
      <c r="AV139" s="146" t="s">
        <v>1391</v>
      </c>
      <c r="AW139" s="146" t="s">
        <v>1806</v>
      </c>
      <c r="AX139" s="146" t="s">
        <v>1391</v>
      </c>
      <c r="AY139" s="146" t="s">
        <v>1806</v>
      </c>
      <c r="AZ139" s="146" t="s">
        <v>1391</v>
      </c>
      <c r="BA139" s="146" t="s">
        <v>1806</v>
      </c>
      <c r="BB139" s="146" t="s">
        <v>1391</v>
      </c>
      <c r="BC139" s="146" t="s">
        <v>1806</v>
      </c>
      <c r="BD139" s="146" t="s">
        <v>1391</v>
      </c>
      <c r="BE139" s="146" t="s">
        <v>1806</v>
      </c>
      <c r="BF139" s="146" t="s">
        <v>1391</v>
      </c>
      <c r="BG139" s="146" t="s">
        <v>1806</v>
      </c>
      <c r="BH139" s="148"/>
    </row>
    <row r="140" spans="1:60" ht="15" customHeight="1" x14ac:dyDescent="0.25">
      <c r="A140" s="130">
        <v>149</v>
      </c>
      <c r="B140" s="130" t="s">
        <v>1452</v>
      </c>
      <c r="C140" s="131">
        <v>44197</v>
      </c>
      <c r="D140" s="131">
        <v>46265</v>
      </c>
      <c r="E140" s="132">
        <v>400</v>
      </c>
      <c r="F140" s="133" t="s">
        <v>1629</v>
      </c>
      <c r="G140" s="132">
        <v>0</v>
      </c>
      <c r="H140" s="132">
        <v>25</v>
      </c>
      <c r="I140" s="132">
        <v>60</v>
      </c>
      <c r="J140" s="132">
        <v>80</v>
      </c>
      <c r="K140" s="132">
        <v>80</v>
      </c>
      <c r="L140" s="132">
        <v>80</v>
      </c>
      <c r="M140" s="132">
        <v>75</v>
      </c>
      <c r="N140" s="134">
        <v>800</v>
      </c>
      <c r="O140" s="135" t="s">
        <v>2510</v>
      </c>
      <c r="P140" s="136" t="s">
        <v>1494</v>
      </c>
      <c r="Q140" s="135" t="s">
        <v>2511</v>
      </c>
      <c r="R140" s="137" t="s">
        <v>2500</v>
      </c>
      <c r="S140" s="138" t="s">
        <v>2512</v>
      </c>
      <c r="T140" s="138" t="s">
        <v>2513</v>
      </c>
      <c r="U140" s="139">
        <v>400</v>
      </c>
      <c r="V140" s="138" t="s">
        <v>1494</v>
      </c>
      <c r="W140" s="138" t="s">
        <v>1494</v>
      </c>
      <c r="X140" s="138" t="s">
        <v>267</v>
      </c>
      <c r="Y140" s="140"/>
      <c r="Z140" s="141" t="s">
        <v>2503</v>
      </c>
      <c r="AA140" s="142">
        <v>0</v>
      </c>
      <c r="AB140" s="142">
        <v>0</v>
      </c>
      <c r="AC140" s="141" t="s">
        <v>85</v>
      </c>
      <c r="AD140" s="143" t="s">
        <v>85</v>
      </c>
      <c r="AE140" s="149">
        <v>0</v>
      </c>
      <c r="AF140" s="149">
        <v>0</v>
      </c>
      <c r="AG140" s="145"/>
      <c r="AH140" s="140"/>
      <c r="AI140" s="140"/>
      <c r="AJ140" s="146" t="s">
        <v>1639</v>
      </c>
      <c r="AK140" s="146" t="s">
        <v>2514</v>
      </c>
      <c r="AL140" s="146" t="s">
        <v>1639</v>
      </c>
      <c r="AM140" s="146" t="s">
        <v>2515</v>
      </c>
      <c r="AN140" s="146" t="s">
        <v>1639</v>
      </c>
      <c r="AO140" s="146" t="s">
        <v>2516</v>
      </c>
      <c r="AP140" s="146"/>
      <c r="AQ140" s="147" t="s">
        <v>2517</v>
      </c>
      <c r="AR140" s="146" t="s">
        <v>1639</v>
      </c>
      <c r="AS140" s="146" t="s">
        <v>2518</v>
      </c>
      <c r="AT140" s="146" t="s">
        <v>1639</v>
      </c>
      <c r="AU140" s="146" t="s">
        <v>2519</v>
      </c>
      <c r="AV140" s="146" t="s">
        <v>1391</v>
      </c>
      <c r="AW140" s="146"/>
      <c r="AX140" s="146" t="s">
        <v>1391</v>
      </c>
      <c r="AY140" s="146"/>
      <c r="AZ140" s="146" t="s">
        <v>1391</v>
      </c>
      <c r="BA140" s="146"/>
      <c r="BB140" s="146" t="s">
        <v>1639</v>
      </c>
      <c r="BC140" s="146"/>
      <c r="BD140" s="146" t="s">
        <v>1391</v>
      </c>
      <c r="BE140" s="146"/>
      <c r="BF140" s="146" t="s">
        <v>1391</v>
      </c>
      <c r="BG140" s="146"/>
      <c r="BH140" s="148"/>
    </row>
    <row r="141" spans="1:60" ht="15" customHeight="1" x14ac:dyDescent="0.25">
      <c r="A141" s="130">
        <v>150</v>
      </c>
      <c r="B141" s="130" t="s">
        <v>1466</v>
      </c>
      <c r="C141" s="131">
        <v>44562</v>
      </c>
      <c r="D141" s="131">
        <v>46265</v>
      </c>
      <c r="E141" s="132">
        <v>5661</v>
      </c>
      <c r="F141" s="133" t="s">
        <v>1629</v>
      </c>
      <c r="G141" s="132">
        <v>0</v>
      </c>
      <c r="H141" s="132">
        <v>8.3000000000000007</v>
      </c>
      <c r="I141" s="132">
        <v>173.6</v>
      </c>
      <c r="J141" s="132">
        <v>380.2</v>
      </c>
      <c r="K141" s="132">
        <v>1752.9</v>
      </c>
      <c r="L141" s="132">
        <v>1768.6</v>
      </c>
      <c r="M141" s="132">
        <v>1577.7</v>
      </c>
      <c r="N141" s="134">
        <v>0</v>
      </c>
      <c r="O141" s="135" t="s">
        <v>1858</v>
      </c>
      <c r="P141" s="136">
        <v>0</v>
      </c>
      <c r="Q141" s="135" t="s">
        <v>2458</v>
      </c>
      <c r="R141" s="137" t="s">
        <v>2475</v>
      </c>
      <c r="S141" s="138" t="s">
        <v>2520</v>
      </c>
      <c r="T141" s="138" t="s">
        <v>2460</v>
      </c>
      <c r="U141" s="139">
        <v>5661</v>
      </c>
      <c r="V141" s="138" t="s">
        <v>1494</v>
      </c>
      <c r="W141" s="138" t="s">
        <v>1494</v>
      </c>
      <c r="X141" s="138" t="s">
        <v>267</v>
      </c>
      <c r="Y141" s="140"/>
      <c r="Z141" s="141" t="s">
        <v>2461</v>
      </c>
      <c r="AA141" s="142">
        <v>0</v>
      </c>
      <c r="AB141" s="142">
        <v>0</v>
      </c>
      <c r="AC141" s="141" t="s">
        <v>85</v>
      </c>
      <c r="AD141" s="143" t="s">
        <v>85</v>
      </c>
      <c r="AE141" s="149">
        <v>0</v>
      </c>
      <c r="AF141" s="149">
        <v>0</v>
      </c>
      <c r="AG141" s="145"/>
      <c r="AH141" s="140"/>
      <c r="AI141" s="140"/>
      <c r="AJ141" s="146" t="s">
        <v>2521</v>
      </c>
      <c r="AK141" s="146" t="s">
        <v>2522</v>
      </c>
      <c r="AL141" s="146" t="s">
        <v>2521</v>
      </c>
      <c r="AM141" s="146" t="s">
        <v>2523</v>
      </c>
      <c r="AN141" s="146" t="s">
        <v>2524</v>
      </c>
      <c r="AO141" s="146" t="s">
        <v>2525</v>
      </c>
      <c r="AP141" s="146" t="s">
        <v>2524</v>
      </c>
      <c r="AQ141" s="147" t="s">
        <v>2526</v>
      </c>
      <c r="AR141" s="146" t="s">
        <v>2521</v>
      </c>
      <c r="AS141" s="146" t="s">
        <v>2527</v>
      </c>
      <c r="AT141" s="146" t="s">
        <v>2521</v>
      </c>
      <c r="AU141" s="146" t="s">
        <v>2528</v>
      </c>
      <c r="AV141" s="146" t="s">
        <v>2529</v>
      </c>
      <c r="AW141" s="146" t="s">
        <v>2530</v>
      </c>
      <c r="AX141" s="146" t="s">
        <v>2529</v>
      </c>
      <c r="AY141" s="146" t="s">
        <v>2531</v>
      </c>
      <c r="AZ141" s="146" t="s">
        <v>2529</v>
      </c>
      <c r="BA141" s="146" t="s">
        <v>2532</v>
      </c>
      <c r="BB141" s="146" t="s">
        <v>2529</v>
      </c>
      <c r="BC141" s="146" t="s">
        <v>2533</v>
      </c>
      <c r="BD141" s="146" t="s">
        <v>2529</v>
      </c>
      <c r="BE141" s="146" t="s">
        <v>2534</v>
      </c>
      <c r="BF141" s="146" t="s">
        <v>2529</v>
      </c>
      <c r="BG141" s="146" t="s">
        <v>2535</v>
      </c>
      <c r="BH141" s="148"/>
    </row>
    <row r="142" spans="1:60" ht="15" customHeight="1" x14ac:dyDescent="0.25">
      <c r="A142" s="130">
        <v>151</v>
      </c>
      <c r="B142" s="130" t="s">
        <v>1477</v>
      </c>
      <c r="C142" s="131">
        <v>44562</v>
      </c>
      <c r="D142" s="131">
        <v>46265</v>
      </c>
      <c r="E142" s="132">
        <v>1653</v>
      </c>
      <c r="F142" s="133" t="s">
        <v>1629</v>
      </c>
      <c r="G142" s="132">
        <v>0</v>
      </c>
      <c r="H142" s="132">
        <v>0</v>
      </c>
      <c r="I142" s="132">
        <v>82.6</v>
      </c>
      <c r="J142" s="132">
        <v>206.6</v>
      </c>
      <c r="K142" s="132">
        <v>495.9</v>
      </c>
      <c r="L142" s="132">
        <v>578.5</v>
      </c>
      <c r="M142" s="132">
        <v>289.3</v>
      </c>
      <c r="N142" s="134">
        <v>1700</v>
      </c>
      <c r="O142" s="135" t="s">
        <v>2536</v>
      </c>
      <c r="P142" s="136" t="s">
        <v>1494</v>
      </c>
      <c r="Q142" s="135" t="s">
        <v>2537</v>
      </c>
      <c r="R142" s="137" t="s">
        <v>2475</v>
      </c>
      <c r="S142" s="138" t="s">
        <v>2538</v>
      </c>
      <c r="T142" s="138" t="s">
        <v>2539</v>
      </c>
      <c r="U142" s="139">
        <v>1653</v>
      </c>
      <c r="V142" s="138" t="s">
        <v>1494</v>
      </c>
      <c r="W142" s="138" t="s">
        <v>1494</v>
      </c>
      <c r="X142" s="138" t="s">
        <v>267</v>
      </c>
      <c r="Y142" s="140"/>
      <c r="Z142" s="141" t="s">
        <v>2461</v>
      </c>
      <c r="AA142" s="142">
        <v>0</v>
      </c>
      <c r="AB142" s="142">
        <v>0</v>
      </c>
      <c r="AC142" s="141" t="s">
        <v>85</v>
      </c>
      <c r="AD142" s="143" t="s">
        <v>85</v>
      </c>
      <c r="AE142" s="149">
        <v>0</v>
      </c>
      <c r="AF142" s="149">
        <v>0</v>
      </c>
      <c r="AG142" s="145"/>
      <c r="AH142" s="140"/>
      <c r="AI142" s="140"/>
      <c r="AJ142" s="146" t="s">
        <v>1639</v>
      </c>
      <c r="AK142" s="146" t="s">
        <v>2540</v>
      </c>
      <c r="AL142" s="146" t="s">
        <v>1639</v>
      </c>
      <c r="AM142" s="146" t="s">
        <v>2541</v>
      </c>
      <c r="AN142" s="146" t="s">
        <v>1639</v>
      </c>
      <c r="AO142" s="146" t="s">
        <v>2542</v>
      </c>
      <c r="AP142" s="146" t="s">
        <v>1639</v>
      </c>
      <c r="AQ142" s="147" t="s">
        <v>2543</v>
      </c>
      <c r="AR142" s="146" t="s">
        <v>1639</v>
      </c>
      <c r="AS142" s="146" t="s">
        <v>2544</v>
      </c>
      <c r="AT142" s="146" t="s">
        <v>1639</v>
      </c>
      <c r="AU142" s="146" t="s">
        <v>2545</v>
      </c>
      <c r="AV142" s="146" t="s">
        <v>1391</v>
      </c>
      <c r="AW142" s="146" t="s">
        <v>1806</v>
      </c>
      <c r="AX142" s="146" t="s">
        <v>1391</v>
      </c>
      <c r="AY142" s="146" t="s">
        <v>1806</v>
      </c>
      <c r="AZ142" s="146" t="s">
        <v>1391</v>
      </c>
      <c r="BA142" s="146" t="s">
        <v>1806</v>
      </c>
      <c r="BB142" s="146" t="s">
        <v>1391</v>
      </c>
      <c r="BC142" s="146" t="s">
        <v>1806</v>
      </c>
      <c r="BD142" s="146" t="s">
        <v>1391</v>
      </c>
      <c r="BE142" s="146" t="s">
        <v>1806</v>
      </c>
      <c r="BF142" s="146" t="s">
        <v>1391</v>
      </c>
      <c r="BG142" s="146" t="s">
        <v>1806</v>
      </c>
      <c r="BH142" s="148"/>
    </row>
    <row r="143" spans="1:60" ht="15" customHeight="1" x14ac:dyDescent="0.25">
      <c r="A143" s="130">
        <v>152</v>
      </c>
      <c r="B143" s="130" t="s">
        <v>1481</v>
      </c>
      <c r="C143" s="131">
        <v>44562</v>
      </c>
      <c r="D143" s="131">
        <v>46265</v>
      </c>
      <c r="E143" s="132">
        <v>826</v>
      </c>
      <c r="F143" s="133" t="s">
        <v>1629</v>
      </c>
      <c r="G143" s="132">
        <v>0</v>
      </c>
      <c r="H143" s="132">
        <v>0</v>
      </c>
      <c r="I143" s="132">
        <v>66.099999999999994</v>
      </c>
      <c r="J143" s="132">
        <v>115.7</v>
      </c>
      <c r="K143" s="132">
        <v>206.6</v>
      </c>
      <c r="L143" s="132">
        <v>219</v>
      </c>
      <c r="M143" s="132">
        <v>219</v>
      </c>
      <c r="N143" s="134">
        <v>0</v>
      </c>
      <c r="O143" s="135" t="s">
        <v>1858</v>
      </c>
      <c r="P143" s="136">
        <v>0</v>
      </c>
      <c r="Q143" s="135" t="s">
        <v>2458</v>
      </c>
      <c r="R143" s="137" t="s">
        <v>2475</v>
      </c>
      <c r="S143" s="138" t="s">
        <v>2546</v>
      </c>
      <c r="T143" s="138" t="s">
        <v>2513</v>
      </c>
      <c r="U143" s="139">
        <v>826</v>
      </c>
      <c r="V143" s="138" t="s">
        <v>1494</v>
      </c>
      <c r="W143" s="138" t="s">
        <v>1494</v>
      </c>
      <c r="X143" s="138" t="s">
        <v>267</v>
      </c>
      <c r="Y143" s="140"/>
      <c r="Z143" s="141" t="s">
        <v>2461</v>
      </c>
      <c r="AA143" s="142">
        <v>0</v>
      </c>
      <c r="AB143" s="142">
        <v>0</v>
      </c>
      <c r="AC143" s="141" t="s">
        <v>85</v>
      </c>
      <c r="AD143" s="143" t="s">
        <v>85</v>
      </c>
      <c r="AE143" s="149">
        <v>0</v>
      </c>
      <c r="AF143" s="149">
        <v>0</v>
      </c>
      <c r="AG143" s="145"/>
      <c r="AH143" s="140"/>
      <c r="AI143" s="140"/>
      <c r="AJ143" s="146" t="s">
        <v>1639</v>
      </c>
      <c r="AK143" s="146" t="s">
        <v>2547</v>
      </c>
      <c r="AL143" s="146" t="s">
        <v>36</v>
      </c>
      <c r="AM143" s="146" t="s">
        <v>1806</v>
      </c>
      <c r="AN143" s="146" t="s">
        <v>36</v>
      </c>
      <c r="AO143" s="146" t="s">
        <v>1806</v>
      </c>
      <c r="AP143" s="146" t="s">
        <v>36</v>
      </c>
      <c r="AQ143" s="147" t="s">
        <v>1806</v>
      </c>
      <c r="AR143" s="146" t="s">
        <v>36</v>
      </c>
      <c r="AS143" s="146" t="s">
        <v>1806</v>
      </c>
      <c r="AT143" s="146" t="s">
        <v>1639</v>
      </c>
      <c r="AU143" s="146" t="s">
        <v>2548</v>
      </c>
      <c r="AV143" s="146" t="s">
        <v>1391</v>
      </c>
      <c r="AW143" s="146" t="s">
        <v>1806</v>
      </c>
      <c r="AX143" s="146" t="s">
        <v>1639</v>
      </c>
      <c r="AY143" s="146" t="s">
        <v>2549</v>
      </c>
      <c r="AZ143" s="146" t="s">
        <v>1639</v>
      </c>
      <c r="BA143" s="146" t="s">
        <v>2550</v>
      </c>
      <c r="BB143" s="146" t="s">
        <v>1639</v>
      </c>
      <c r="BC143" s="146" t="s">
        <v>2551</v>
      </c>
      <c r="BD143" s="146" t="s">
        <v>1639</v>
      </c>
      <c r="BE143" s="146" t="s">
        <v>2552</v>
      </c>
      <c r="BF143" s="146" t="s">
        <v>1391</v>
      </c>
      <c r="BG143" s="146" t="s">
        <v>1806</v>
      </c>
      <c r="BH143" s="148"/>
    </row>
    <row r="144" spans="1:60" ht="15" customHeight="1" x14ac:dyDescent="0.25">
      <c r="A144" s="153"/>
      <c r="B144" s="154"/>
      <c r="C144" s="155"/>
      <c r="D144" s="155"/>
      <c r="E144" s="156">
        <f>SUM(E6:E143)</f>
        <v>179142.93099999998</v>
      </c>
      <c r="F144" s="207"/>
      <c r="G144" s="207"/>
      <c r="H144" s="207"/>
      <c r="I144" s="207"/>
      <c r="J144" s="207"/>
      <c r="K144" s="207"/>
      <c r="L144" s="207"/>
      <c r="M144" s="207"/>
      <c r="N144" s="154"/>
      <c r="O144" s="154"/>
      <c r="P144" s="154"/>
      <c r="Q144" s="154"/>
      <c r="R144" s="154"/>
      <c r="S144" s="154"/>
      <c r="T144" s="154"/>
      <c r="U144" s="158"/>
      <c r="V144" s="154"/>
      <c r="W144" s="154"/>
      <c r="X144" s="154"/>
      <c r="Y144" s="140"/>
      <c r="Z144" s="159"/>
      <c r="AA144" s="154"/>
      <c r="AB144" s="154"/>
      <c r="AC144" s="159"/>
      <c r="AD144" s="154"/>
      <c r="AE144" s="157">
        <v>74624.2644</v>
      </c>
      <c r="AF144" s="157">
        <v>39631.47</v>
      </c>
      <c r="AG144" s="140"/>
      <c r="AH144" s="140"/>
      <c r="AI144" s="140"/>
      <c r="AJ144" s="154"/>
      <c r="AK144" s="154"/>
      <c r="AL144" s="154"/>
      <c r="AM144" s="154"/>
      <c r="AN144" s="154"/>
      <c r="AO144" s="154"/>
      <c r="AP144" s="154"/>
      <c r="AQ144" s="154"/>
      <c r="AR144" s="154"/>
      <c r="AS144" s="154"/>
      <c r="AT144" s="154"/>
      <c r="AU144" s="154"/>
      <c r="AV144" s="154"/>
      <c r="AW144" s="154"/>
      <c r="AX144" s="154"/>
      <c r="AY144" s="154"/>
      <c r="AZ144" s="154"/>
      <c r="BA144" s="154"/>
      <c r="BB144" s="154"/>
      <c r="BC144" s="154"/>
      <c r="BD144" s="154"/>
      <c r="BE144" s="154"/>
      <c r="BF144" s="154"/>
      <c r="BG144" s="154"/>
      <c r="BH144" s="148"/>
    </row>
    <row r="145" spans="1:60" ht="15" customHeight="1" x14ac:dyDescent="0.25">
      <c r="A145" s="140"/>
      <c r="B145" s="140"/>
      <c r="C145" s="140"/>
      <c r="D145" s="140"/>
      <c r="E145" s="140"/>
      <c r="F145" s="140"/>
      <c r="G145" s="140"/>
      <c r="H145" s="140"/>
      <c r="I145" s="140"/>
      <c r="J145" s="140"/>
      <c r="K145" s="140"/>
      <c r="L145" s="140"/>
      <c r="M145" s="140"/>
      <c r="N145" s="140"/>
      <c r="O145" s="140"/>
      <c r="P145" s="140"/>
      <c r="Q145" s="140"/>
      <c r="R145" s="140"/>
      <c r="S145" s="140"/>
      <c r="T145" s="140"/>
      <c r="U145" s="140"/>
      <c r="V145" s="140"/>
      <c r="W145" s="140"/>
      <c r="X145" s="140"/>
      <c r="Y145" s="140"/>
      <c r="Z145" s="140"/>
      <c r="AA145" s="140"/>
      <c r="AB145" s="140"/>
      <c r="AC145" s="140"/>
      <c r="AD145" s="140"/>
      <c r="AE145" s="160">
        <v>0.41656270768507192</v>
      </c>
      <c r="AF145" s="160">
        <v>0.22122821022728498</v>
      </c>
      <c r="AG145" s="140"/>
      <c r="AH145" s="140"/>
      <c r="AI145" s="140"/>
      <c r="AJ145" s="140"/>
      <c r="AK145" s="140"/>
      <c r="AL145" s="140"/>
      <c r="AM145" s="140"/>
      <c r="AN145" s="140"/>
      <c r="AO145" s="140"/>
      <c r="AP145" s="140"/>
      <c r="AQ145" s="140"/>
      <c r="AR145" s="140"/>
      <c r="AS145" s="140"/>
      <c r="AT145" s="140"/>
      <c r="AU145" s="140"/>
      <c r="AV145" s="140"/>
      <c r="AW145" s="140"/>
      <c r="AX145" s="140"/>
      <c r="AY145" s="140"/>
      <c r="AZ145" s="140"/>
      <c r="BA145" s="140"/>
      <c r="BB145" s="140"/>
      <c r="BC145" s="140"/>
      <c r="BD145" s="140"/>
      <c r="BE145" s="140"/>
      <c r="BF145" s="140"/>
      <c r="BG145" s="140"/>
      <c r="BH145" s="148"/>
    </row>
    <row r="146" spans="1:60" ht="15" customHeight="1" x14ac:dyDescent="0.25">
      <c r="A146" s="140"/>
      <c r="B146" s="140"/>
      <c r="C146" s="140"/>
      <c r="D146" s="140"/>
      <c r="E146" s="140"/>
      <c r="F146" s="140"/>
      <c r="G146" s="140"/>
      <c r="H146" s="140"/>
      <c r="I146" s="140"/>
      <c r="J146" s="140"/>
      <c r="K146" s="140"/>
      <c r="L146" s="140"/>
      <c r="M146" s="140"/>
      <c r="N146" s="140"/>
      <c r="O146" s="140"/>
      <c r="P146" s="140"/>
      <c r="Q146" s="140"/>
      <c r="R146" s="140"/>
      <c r="S146" s="140"/>
      <c r="T146" s="140"/>
      <c r="U146" s="140"/>
      <c r="V146" s="140"/>
      <c r="W146" s="140"/>
      <c r="X146" s="140"/>
      <c r="Y146" s="140"/>
      <c r="Z146" s="140"/>
      <c r="AA146" s="140"/>
      <c r="AB146" s="140"/>
      <c r="AC146" s="140"/>
      <c r="AD146" s="140"/>
      <c r="AE146" s="140"/>
      <c r="AF146" s="140"/>
      <c r="AG146" s="140"/>
      <c r="AH146" s="161"/>
      <c r="AI146" s="140"/>
      <c r="AJ146" s="140"/>
      <c r="AK146" s="140"/>
      <c r="AL146" s="140"/>
      <c r="AM146" s="140"/>
      <c r="AN146" s="140"/>
      <c r="AO146" s="140"/>
      <c r="AP146" s="140"/>
      <c r="AQ146" s="140"/>
      <c r="AR146" s="140"/>
      <c r="AS146" s="140"/>
      <c r="AT146" s="140"/>
      <c r="AU146" s="140"/>
      <c r="AV146" s="140"/>
      <c r="AW146" s="140"/>
      <c r="AX146" s="140"/>
      <c r="AY146" s="140"/>
      <c r="AZ146" s="140"/>
      <c r="BA146" s="140"/>
      <c r="BB146" s="140"/>
      <c r="BC146" s="140"/>
      <c r="BD146" s="140"/>
      <c r="BE146" s="140"/>
      <c r="BF146" s="140"/>
      <c r="BG146" s="140"/>
      <c r="BH146" s="148"/>
    </row>
    <row r="147" spans="1:60" ht="15" customHeight="1" x14ac:dyDescent="0.25">
      <c r="A147" s="140"/>
      <c r="B147" s="140"/>
      <c r="C147" s="140"/>
      <c r="D147" s="140"/>
      <c r="E147" s="140"/>
      <c r="F147" s="140"/>
      <c r="G147" s="140"/>
      <c r="H147" s="140"/>
      <c r="I147" s="140"/>
      <c r="J147" s="140"/>
      <c r="K147" s="140"/>
      <c r="L147" s="140"/>
      <c r="M147" s="140"/>
      <c r="N147" s="140"/>
      <c r="O147" s="140"/>
      <c r="P147" s="140"/>
      <c r="Q147" s="140"/>
      <c r="R147" s="140"/>
      <c r="S147" s="140"/>
      <c r="T147" s="140"/>
      <c r="U147" s="140"/>
      <c r="V147" s="140"/>
      <c r="W147" s="140"/>
      <c r="X147" s="140"/>
      <c r="Y147" s="140"/>
      <c r="Z147" s="140"/>
      <c r="AA147" s="140"/>
      <c r="AB147" s="140"/>
      <c r="AC147" s="140"/>
      <c r="AD147" s="140"/>
      <c r="AE147" s="140"/>
      <c r="AF147" s="140"/>
      <c r="AG147" s="140"/>
      <c r="AH147" s="140"/>
      <c r="AI147" s="140"/>
      <c r="AJ147" s="140"/>
      <c r="AK147" s="140"/>
      <c r="AL147" s="140"/>
      <c r="AM147" s="140"/>
      <c r="AN147" s="140"/>
      <c r="AO147" s="140"/>
      <c r="AP147" s="140"/>
      <c r="AQ147" s="140"/>
      <c r="AR147" s="140"/>
      <c r="AS147" s="140"/>
      <c r="AT147" s="140"/>
      <c r="AU147" s="140"/>
      <c r="AV147" s="140"/>
      <c r="AW147" s="140"/>
      <c r="AX147" s="140"/>
      <c r="AY147" s="140"/>
      <c r="AZ147" s="140"/>
      <c r="BA147" s="140"/>
      <c r="BB147" s="140"/>
      <c r="BC147" s="140"/>
      <c r="BD147" s="140"/>
      <c r="BE147" s="140"/>
      <c r="BF147" s="140"/>
      <c r="BG147" s="140"/>
      <c r="BH147" s="148"/>
    </row>
    <row r="148" spans="1:60" ht="15" customHeight="1" x14ac:dyDescent="0.25">
      <c r="A148" s="140"/>
      <c r="B148" s="140"/>
      <c r="C148" s="140"/>
      <c r="D148" s="140"/>
      <c r="E148" s="140"/>
      <c r="F148" s="140"/>
      <c r="G148" s="140"/>
      <c r="H148" s="140"/>
      <c r="I148" s="140"/>
      <c r="J148" s="140"/>
      <c r="K148" s="140"/>
      <c r="L148" s="140"/>
      <c r="M148" s="140"/>
      <c r="N148" s="140"/>
      <c r="O148" s="140"/>
      <c r="P148" s="140"/>
      <c r="Q148" s="140"/>
      <c r="R148" s="140"/>
      <c r="S148" s="140"/>
      <c r="T148" s="140"/>
      <c r="U148" s="140"/>
      <c r="V148" s="140"/>
      <c r="W148" s="140"/>
      <c r="X148" s="140"/>
      <c r="Y148" s="140"/>
      <c r="Z148" s="140"/>
      <c r="AA148" s="140"/>
      <c r="AB148" s="140"/>
      <c r="AC148" s="140"/>
      <c r="AD148" s="140"/>
      <c r="AE148" s="140"/>
      <c r="AF148" s="140"/>
      <c r="AG148" s="140"/>
      <c r="AH148" s="140"/>
      <c r="AI148" s="140"/>
      <c r="AJ148" s="140"/>
      <c r="AK148" s="140"/>
      <c r="AL148" s="140"/>
      <c r="AM148" s="140"/>
      <c r="AN148" s="140"/>
      <c r="AO148" s="140"/>
      <c r="AP148" s="140"/>
      <c r="AQ148" s="140"/>
      <c r="AR148" s="140"/>
      <c r="AS148" s="140"/>
      <c r="AT148" s="140"/>
      <c r="AU148" s="140"/>
      <c r="AV148" s="140"/>
      <c r="AW148" s="140"/>
      <c r="AX148" s="140"/>
      <c r="AY148" s="140"/>
      <c r="AZ148" s="140"/>
      <c r="BA148" s="140"/>
      <c r="BB148" s="140"/>
      <c r="BC148" s="140"/>
      <c r="BD148" s="140"/>
      <c r="BE148" s="140"/>
      <c r="BF148" s="140"/>
      <c r="BG148" s="140"/>
      <c r="BH148" s="148"/>
    </row>
    <row r="149" spans="1:60" ht="15" customHeight="1" x14ac:dyDescent="0.25">
      <c r="A149" s="140"/>
      <c r="B149" s="162" t="s">
        <v>2553</v>
      </c>
      <c r="C149" s="140"/>
      <c r="D149" s="140"/>
      <c r="E149" s="140"/>
      <c r="F149" s="140"/>
      <c r="G149" s="140"/>
      <c r="H149" s="140"/>
      <c r="I149" s="140"/>
      <c r="J149" s="140"/>
      <c r="K149" s="140"/>
      <c r="L149" s="140"/>
      <c r="M149" s="140"/>
      <c r="N149" s="140"/>
      <c r="O149" s="140"/>
      <c r="P149" s="140"/>
      <c r="Q149" s="140"/>
      <c r="R149" s="140"/>
      <c r="S149" s="140"/>
      <c r="T149" s="140"/>
      <c r="U149" s="140"/>
      <c r="V149" s="140"/>
      <c r="W149" s="140"/>
      <c r="X149" s="140"/>
      <c r="Y149" s="140"/>
      <c r="Z149" s="140"/>
      <c r="AA149" s="140"/>
      <c r="AB149" s="140"/>
      <c r="AC149" s="140"/>
      <c r="AD149" s="140"/>
      <c r="AE149" s="140"/>
      <c r="AF149" s="140"/>
      <c r="AG149" s="140"/>
      <c r="AH149" s="140"/>
      <c r="AI149" s="140"/>
      <c r="AJ149" s="140"/>
      <c r="AK149" s="140"/>
      <c r="AL149" s="140"/>
      <c r="AM149" s="140"/>
      <c r="AN149" s="140"/>
      <c r="AO149" s="140"/>
      <c r="AP149" s="140"/>
      <c r="AQ149" s="140"/>
      <c r="AR149" s="140"/>
      <c r="AS149" s="140"/>
      <c r="AT149" s="140"/>
      <c r="AU149" s="140"/>
      <c r="AV149" s="140"/>
      <c r="AW149" s="140"/>
      <c r="AX149" s="140"/>
      <c r="AY149" s="140"/>
      <c r="AZ149" s="140"/>
      <c r="BA149" s="140"/>
      <c r="BB149" s="140"/>
      <c r="BC149" s="140"/>
      <c r="BD149" s="140"/>
      <c r="BE149" s="140"/>
      <c r="BF149" s="140"/>
      <c r="BG149" s="140"/>
      <c r="BH149" s="148"/>
    </row>
    <row r="150" spans="1:60" ht="15" customHeight="1" x14ac:dyDescent="0.25">
      <c r="A150" s="163">
        <v>153</v>
      </c>
      <c r="B150" s="163" t="s">
        <v>1491</v>
      </c>
      <c r="C150" s="164">
        <v>44197</v>
      </c>
      <c r="D150" s="164">
        <v>45657</v>
      </c>
      <c r="E150" s="152">
        <v>780</v>
      </c>
      <c r="F150" s="165" t="s">
        <v>2554</v>
      </c>
      <c r="G150" s="152">
        <v>0</v>
      </c>
      <c r="H150" s="152">
        <v>150</v>
      </c>
      <c r="I150" s="152">
        <v>250</v>
      </c>
      <c r="J150" s="152">
        <v>250</v>
      </c>
      <c r="K150" s="152">
        <v>130</v>
      </c>
      <c r="L150" s="152">
        <v>0</v>
      </c>
      <c r="M150" s="152">
        <v>0</v>
      </c>
      <c r="N150" s="152" t="s">
        <v>1494</v>
      </c>
      <c r="O150" s="216" t="s">
        <v>1494</v>
      </c>
      <c r="P150" s="217" t="s">
        <v>1494</v>
      </c>
      <c r="Q150" s="216" t="s">
        <v>1494</v>
      </c>
      <c r="R150" s="166" t="s">
        <v>2067</v>
      </c>
      <c r="S150" s="167" t="s">
        <v>2555</v>
      </c>
      <c r="T150" s="167" t="s">
        <v>2556</v>
      </c>
      <c r="U150" s="168">
        <v>780</v>
      </c>
      <c r="V150" s="167" t="s">
        <v>2081</v>
      </c>
      <c r="W150" s="167" t="s">
        <v>2557</v>
      </c>
      <c r="X150" s="167" t="s">
        <v>897</v>
      </c>
      <c r="Y150" s="169"/>
      <c r="Z150" s="170" t="s">
        <v>2072</v>
      </c>
      <c r="AA150" s="171">
        <v>0.4</v>
      </c>
      <c r="AB150" s="172">
        <v>1</v>
      </c>
      <c r="AC150" s="170" t="s">
        <v>85</v>
      </c>
      <c r="AD150" s="173" t="s">
        <v>85</v>
      </c>
      <c r="AE150" s="174">
        <v>312</v>
      </c>
      <c r="AF150" s="174">
        <v>0</v>
      </c>
      <c r="AG150" s="175"/>
      <c r="AH150" s="169"/>
      <c r="AI150" s="169"/>
      <c r="AJ150" s="176" t="s">
        <v>1639</v>
      </c>
      <c r="AK150" s="177" t="s">
        <v>2558</v>
      </c>
      <c r="AL150" s="176" t="s">
        <v>36</v>
      </c>
      <c r="AM150" s="176"/>
      <c r="AN150" s="176" t="s">
        <v>36</v>
      </c>
      <c r="AO150" s="176"/>
      <c r="AP150" s="176" t="s">
        <v>1639</v>
      </c>
      <c r="AQ150" s="176" t="s">
        <v>2559</v>
      </c>
      <c r="AR150" s="176" t="s">
        <v>1639</v>
      </c>
      <c r="AS150" s="176"/>
      <c r="AT150" s="176" t="s">
        <v>36</v>
      </c>
      <c r="AU150" s="176"/>
      <c r="AV150" s="176" t="s">
        <v>1391</v>
      </c>
      <c r="AW150" s="176"/>
      <c r="AX150" s="176" t="s">
        <v>1639</v>
      </c>
      <c r="AY150" s="176" t="s">
        <v>2560</v>
      </c>
      <c r="AZ150" s="176" t="s">
        <v>1639</v>
      </c>
      <c r="BA150" s="177" t="s">
        <v>2561</v>
      </c>
      <c r="BB150" s="176" t="s">
        <v>1391</v>
      </c>
      <c r="BC150" s="176"/>
      <c r="BD150" s="176" t="s">
        <v>1391</v>
      </c>
      <c r="BE150" s="177" t="s">
        <v>2562</v>
      </c>
      <c r="BF150" s="176" t="s">
        <v>1639</v>
      </c>
      <c r="BG150" s="177" t="s">
        <v>2563</v>
      </c>
      <c r="BH150" s="148"/>
    </row>
    <row r="151" spans="1:60" ht="15" customHeight="1" x14ac:dyDescent="0.25">
      <c r="A151" s="178">
        <v>154</v>
      </c>
      <c r="B151" s="178" t="s">
        <v>1497</v>
      </c>
      <c r="C151" s="179">
        <v>44562</v>
      </c>
      <c r="D151" s="179">
        <v>46022</v>
      </c>
      <c r="E151" s="180">
        <v>800</v>
      </c>
      <c r="F151" s="165" t="s">
        <v>2554</v>
      </c>
      <c r="G151" s="180">
        <v>0</v>
      </c>
      <c r="H151" s="180">
        <v>0</v>
      </c>
      <c r="I151" s="180">
        <v>100</v>
      </c>
      <c r="J151" s="180">
        <v>150</v>
      </c>
      <c r="K151" s="180">
        <v>250</v>
      </c>
      <c r="L151" s="180">
        <v>300</v>
      </c>
      <c r="M151" s="180">
        <v>0</v>
      </c>
      <c r="N151" s="180">
        <v>1700</v>
      </c>
      <c r="O151" s="218" t="s">
        <v>2564</v>
      </c>
      <c r="P151" s="219">
        <v>0</v>
      </c>
      <c r="Q151" s="220" t="s">
        <v>1494</v>
      </c>
      <c r="R151" s="181" t="s">
        <v>2130</v>
      </c>
      <c r="S151" s="182" t="s">
        <v>2565</v>
      </c>
      <c r="T151" s="183" t="s">
        <v>2140</v>
      </c>
      <c r="U151" s="184">
        <v>800</v>
      </c>
      <c r="V151" s="183" t="s">
        <v>2566</v>
      </c>
      <c r="W151" s="185" t="s">
        <v>2567</v>
      </c>
      <c r="X151" s="183" t="s">
        <v>1973</v>
      </c>
      <c r="Y151" s="169"/>
      <c r="Z151" s="186" t="s">
        <v>2568</v>
      </c>
      <c r="AA151" s="187">
        <v>0</v>
      </c>
      <c r="AB151" s="187">
        <v>1</v>
      </c>
      <c r="AC151" s="186" t="s">
        <v>85</v>
      </c>
      <c r="AD151" s="188" t="s">
        <v>85</v>
      </c>
      <c r="AE151" s="189">
        <v>0</v>
      </c>
      <c r="AF151" s="189">
        <v>0</v>
      </c>
      <c r="AG151" s="175"/>
      <c r="AH151" s="169"/>
      <c r="AI151" s="169"/>
      <c r="AJ151" s="176" t="s">
        <v>2115</v>
      </c>
      <c r="AK151" s="176"/>
      <c r="AL151" s="176" t="s">
        <v>2115</v>
      </c>
      <c r="AM151" s="176"/>
      <c r="AN151" s="176" t="s">
        <v>1639</v>
      </c>
      <c r="AO151" s="177" t="s">
        <v>2569</v>
      </c>
      <c r="AP151" s="176" t="s">
        <v>36</v>
      </c>
      <c r="AQ151" s="176"/>
      <c r="AR151" s="176" t="s">
        <v>2115</v>
      </c>
      <c r="AS151" s="176"/>
      <c r="AT151" s="176" t="s">
        <v>2115</v>
      </c>
      <c r="AU151" s="176"/>
      <c r="AV151" s="176" t="s">
        <v>1639</v>
      </c>
      <c r="AW151" s="177" t="s">
        <v>2570</v>
      </c>
      <c r="AX151" s="176" t="s">
        <v>1639</v>
      </c>
      <c r="AY151" s="176" t="s">
        <v>2571</v>
      </c>
      <c r="AZ151" s="176" t="s">
        <v>1391</v>
      </c>
      <c r="BA151" s="176"/>
      <c r="BB151" s="176" t="s">
        <v>1639</v>
      </c>
      <c r="BC151" s="177" t="s">
        <v>2572</v>
      </c>
      <c r="BD151" s="176" t="s">
        <v>1639</v>
      </c>
      <c r="BE151" s="176" t="s">
        <v>2573</v>
      </c>
      <c r="BF151" s="176" t="s">
        <v>1639</v>
      </c>
      <c r="BG151" s="177" t="s">
        <v>2574</v>
      </c>
      <c r="BH151" s="148"/>
    </row>
    <row r="152" spans="1:60" ht="15" customHeight="1" x14ac:dyDescent="0.25">
      <c r="A152" s="190">
        <v>155</v>
      </c>
      <c r="B152" s="191" t="s">
        <v>1509</v>
      </c>
      <c r="C152" s="192">
        <v>44927</v>
      </c>
      <c r="D152" s="192">
        <v>46022</v>
      </c>
      <c r="E152" s="193">
        <v>444</v>
      </c>
      <c r="F152" s="194" t="s">
        <v>2554</v>
      </c>
      <c r="G152" s="194">
        <v>0</v>
      </c>
      <c r="H152" s="194">
        <v>0</v>
      </c>
      <c r="I152" s="194">
        <v>0</v>
      </c>
      <c r="J152" s="194">
        <v>9.1999999999999993</v>
      </c>
      <c r="K152" s="194">
        <v>0</v>
      </c>
      <c r="L152" s="194">
        <v>435</v>
      </c>
      <c r="M152" s="194">
        <v>0</v>
      </c>
      <c r="N152" s="221">
        <v>1438</v>
      </c>
      <c r="O152" s="194" t="s">
        <v>2350</v>
      </c>
      <c r="P152" s="194">
        <v>625</v>
      </c>
      <c r="Q152" s="194" t="s">
        <v>2332</v>
      </c>
      <c r="R152" s="194" t="s">
        <v>2314</v>
      </c>
      <c r="S152" s="195" t="s">
        <v>2575</v>
      </c>
      <c r="T152" s="194" t="s">
        <v>2334</v>
      </c>
      <c r="U152" s="194">
        <v>444</v>
      </c>
      <c r="V152" s="194" t="s">
        <v>2335</v>
      </c>
      <c r="W152" s="194" t="s">
        <v>2335</v>
      </c>
      <c r="X152" s="194" t="s">
        <v>355</v>
      </c>
      <c r="Y152" s="196" t="s">
        <v>1806</v>
      </c>
      <c r="Z152" s="190" t="s">
        <v>2576</v>
      </c>
      <c r="AA152" s="197">
        <v>0</v>
      </c>
      <c r="AB152" s="197">
        <v>0</v>
      </c>
      <c r="AC152" s="194" t="s">
        <v>85</v>
      </c>
      <c r="AD152" s="197" t="s">
        <v>85</v>
      </c>
      <c r="AE152" s="189">
        <v>0</v>
      </c>
      <c r="AF152" s="189">
        <v>0</v>
      </c>
      <c r="AG152" s="175"/>
      <c r="AH152" s="169"/>
      <c r="AI152" s="169"/>
      <c r="AJ152" s="198" t="s">
        <v>2023</v>
      </c>
      <c r="AK152" s="199" t="s">
        <v>2577</v>
      </c>
      <c r="AL152" s="199" t="s">
        <v>2023</v>
      </c>
      <c r="AM152" s="199" t="s">
        <v>2578</v>
      </c>
      <c r="AN152" s="199" t="s">
        <v>2023</v>
      </c>
      <c r="AO152" s="199" t="s">
        <v>2579</v>
      </c>
      <c r="AP152" s="199" t="s">
        <v>2023</v>
      </c>
      <c r="AQ152" s="199" t="s">
        <v>2580</v>
      </c>
      <c r="AR152" s="199" t="s">
        <v>2023</v>
      </c>
      <c r="AS152" s="199" t="s">
        <v>2581</v>
      </c>
      <c r="AT152" s="199" t="s">
        <v>2023</v>
      </c>
      <c r="AU152" s="199" t="s">
        <v>2582</v>
      </c>
      <c r="AV152" s="199" t="s">
        <v>1391</v>
      </c>
      <c r="AW152" s="199" t="s">
        <v>1806</v>
      </c>
      <c r="AX152" s="199" t="s">
        <v>1391</v>
      </c>
      <c r="AY152" s="199" t="s">
        <v>1806</v>
      </c>
      <c r="AZ152" s="199" t="s">
        <v>1391</v>
      </c>
      <c r="BA152" s="199" t="s">
        <v>1806</v>
      </c>
      <c r="BB152" s="199" t="s">
        <v>1391</v>
      </c>
      <c r="BC152" s="199" t="s">
        <v>1806</v>
      </c>
      <c r="BD152" s="199" t="s">
        <v>1391</v>
      </c>
      <c r="BE152" s="199" t="s">
        <v>1806</v>
      </c>
      <c r="BF152" s="199" t="s">
        <v>1391</v>
      </c>
      <c r="BG152" s="199" t="s">
        <v>1806</v>
      </c>
      <c r="BH152" s="148"/>
    </row>
    <row r="153" spans="1:60" ht="15" customHeight="1" x14ac:dyDescent="0.25">
      <c r="A153" s="163">
        <v>156</v>
      </c>
      <c r="B153" s="163" t="s">
        <v>1518</v>
      </c>
      <c r="C153" s="164">
        <v>44197</v>
      </c>
      <c r="D153" s="164">
        <v>45291</v>
      </c>
      <c r="E153" s="152">
        <v>2324</v>
      </c>
      <c r="F153" s="165" t="s">
        <v>2554</v>
      </c>
      <c r="G153" s="152">
        <v>0</v>
      </c>
      <c r="H153" s="152">
        <v>374</v>
      </c>
      <c r="I153" s="152">
        <v>1040</v>
      </c>
      <c r="J153" s="152">
        <v>910</v>
      </c>
      <c r="K153" s="152">
        <v>0</v>
      </c>
      <c r="L153" s="152">
        <v>0</v>
      </c>
      <c r="M153" s="152">
        <v>0</v>
      </c>
      <c r="N153" s="152"/>
      <c r="O153" s="216" t="s">
        <v>85</v>
      </c>
      <c r="P153" s="217"/>
      <c r="Q153" s="216"/>
      <c r="R153" s="166" t="s">
        <v>1841</v>
      </c>
      <c r="S153" s="167" t="s">
        <v>2583</v>
      </c>
      <c r="T153" s="167" t="s">
        <v>2584</v>
      </c>
      <c r="U153" s="168">
        <v>2324</v>
      </c>
      <c r="V153" s="167"/>
      <c r="W153" s="167"/>
      <c r="X153" s="167" t="s">
        <v>1521</v>
      </c>
      <c r="Y153" s="169"/>
      <c r="Z153" s="150" t="s">
        <v>2585</v>
      </c>
      <c r="AA153" s="171">
        <v>0</v>
      </c>
      <c r="AB153" s="171">
        <v>0</v>
      </c>
      <c r="AC153" s="150" t="s">
        <v>85</v>
      </c>
      <c r="AD153" s="173" t="s">
        <v>85</v>
      </c>
      <c r="AE153" s="189">
        <v>0</v>
      </c>
      <c r="AF153" s="189">
        <v>0</v>
      </c>
      <c r="AG153" s="175"/>
      <c r="AH153" s="169"/>
      <c r="AI153" s="169"/>
      <c r="AJ153" s="176" t="s">
        <v>1639</v>
      </c>
      <c r="AK153" s="176" t="s">
        <v>2586</v>
      </c>
      <c r="AL153" s="176" t="s">
        <v>1639</v>
      </c>
      <c r="AM153" s="176" t="s">
        <v>2587</v>
      </c>
      <c r="AN153" s="176" t="s">
        <v>1639</v>
      </c>
      <c r="AO153" s="177" t="s">
        <v>2588</v>
      </c>
      <c r="AP153" s="176" t="s">
        <v>1639</v>
      </c>
      <c r="AQ153" s="176" t="s">
        <v>2589</v>
      </c>
      <c r="AR153" s="176" t="s">
        <v>1639</v>
      </c>
      <c r="AS153" s="176" t="s">
        <v>2590</v>
      </c>
      <c r="AT153" s="176" t="s">
        <v>1639</v>
      </c>
      <c r="AU153" s="176" t="s">
        <v>2591</v>
      </c>
      <c r="AV153" s="176" t="s">
        <v>1391</v>
      </c>
      <c r="AW153" s="176"/>
      <c r="AX153" s="176" t="s">
        <v>1391</v>
      </c>
      <c r="AY153" s="176"/>
      <c r="AZ153" s="176" t="s">
        <v>1391</v>
      </c>
      <c r="BA153" s="176"/>
      <c r="BB153" s="176" t="s">
        <v>1391</v>
      </c>
      <c r="BC153" s="176"/>
      <c r="BD153" s="176" t="s">
        <v>1391</v>
      </c>
      <c r="BE153" s="176"/>
      <c r="BF153" s="176" t="s">
        <v>1391</v>
      </c>
      <c r="BG153" s="176"/>
      <c r="BH153" s="148"/>
    </row>
    <row r="154" spans="1:60" ht="15" customHeight="1" x14ac:dyDescent="0.25">
      <c r="A154" s="163">
        <v>157</v>
      </c>
      <c r="B154" s="163" t="s">
        <v>2592</v>
      </c>
      <c r="C154" s="164">
        <v>44197</v>
      </c>
      <c r="D154" s="164">
        <v>45291</v>
      </c>
      <c r="E154" s="152">
        <v>49</v>
      </c>
      <c r="F154" s="165" t="s">
        <v>2554</v>
      </c>
      <c r="G154" s="152">
        <v>0</v>
      </c>
      <c r="H154" s="152">
        <v>21</v>
      </c>
      <c r="I154" s="152">
        <v>12</v>
      </c>
      <c r="J154" s="152">
        <v>5</v>
      </c>
      <c r="K154" s="152">
        <v>5</v>
      </c>
      <c r="L154" s="152">
        <v>4</v>
      </c>
      <c r="M154" s="152">
        <v>2</v>
      </c>
      <c r="N154" s="152"/>
      <c r="O154" s="216" t="s">
        <v>85</v>
      </c>
      <c r="P154" s="217"/>
      <c r="Q154" s="216"/>
      <c r="R154" s="166" t="s">
        <v>1841</v>
      </c>
      <c r="S154" s="167" t="s">
        <v>2593</v>
      </c>
      <c r="T154" s="167" t="s">
        <v>2594</v>
      </c>
      <c r="U154" s="168">
        <v>49</v>
      </c>
      <c r="V154" s="167"/>
      <c r="W154" s="167"/>
      <c r="X154" s="167" t="s">
        <v>1521</v>
      </c>
      <c r="Y154" s="169"/>
      <c r="Z154" s="150" t="s">
        <v>2595</v>
      </c>
      <c r="AA154" s="171">
        <v>1</v>
      </c>
      <c r="AB154" s="171">
        <v>0</v>
      </c>
      <c r="AC154" s="150" t="s">
        <v>85</v>
      </c>
      <c r="AD154" s="173" t="s">
        <v>85</v>
      </c>
      <c r="AE154" s="174">
        <v>49</v>
      </c>
      <c r="AF154" s="189">
        <v>0</v>
      </c>
      <c r="AG154" s="175"/>
      <c r="AH154" s="169"/>
      <c r="AI154" s="169"/>
      <c r="AJ154" s="176" t="s">
        <v>1639</v>
      </c>
      <c r="AK154" s="176" t="s">
        <v>2586</v>
      </c>
      <c r="AL154" s="176" t="s">
        <v>1639</v>
      </c>
      <c r="AM154" s="176" t="s">
        <v>2587</v>
      </c>
      <c r="AN154" s="176" t="s">
        <v>1639</v>
      </c>
      <c r="AO154" s="176" t="s">
        <v>2596</v>
      </c>
      <c r="AP154" s="176" t="s">
        <v>1639</v>
      </c>
      <c r="AQ154" s="176" t="s">
        <v>2589</v>
      </c>
      <c r="AR154" s="176" t="s">
        <v>1639</v>
      </c>
      <c r="AS154" s="176" t="s">
        <v>2590</v>
      </c>
      <c r="AT154" s="176" t="s">
        <v>1639</v>
      </c>
      <c r="AU154" s="176" t="s">
        <v>2591</v>
      </c>
      <c r="AV154" s="176" t="s">
        <v>1391</v>
      </c>
      <c r="AW154" s="176"/>
      <c r="AX154" s="176" t="s">
        <v>1391</v>
      </c>
      <c r="AY154" s="176"/>
      <c r="AZ154" s="176" t="s">
        <v>1391</v>
      </c>
      <c r="BA154" s="176"/>
      <c r="BB154" s="176" t="s">
        <v>1391</v>
      </c>
      <c r="BC154" s="176"/>
      <c r="BD154" s="176" t="s">
        <v>1391</v>
      </c>
      <c r="BE154" s="176"/>
      <c r="BF154" s="176" t="s">
        <v>1391</v>
      </c>
      <c r="BG154" s="176"/>
      <c r="BH154" s="148"/>
    </row>
    <row r="155" spans="1:60" ht="15" customHeight="1" x14ac:dyDescent="0.25">
      <c r="A155" s="163">
        <v>158</v>
      </c>
      <c r="B155" s="163" t="s">
        <v>2597</v>
      </c>
      <c r="C155" s="164">
        <v>44197</v>
      </c>
      <c r="D155" s="164">
        <v>45291</v>
      </c>
      <c r="E155" s="152">
        <v>51</v>
      </c>
      <c r="F155" s="165" t="s">
        <v>2554</v>
      </c>
      <c r="G155" s="152">
        <v>0</v>
      </c>
      <c r="H155" s="152">
        <v>4</v>
      </c>
      <c r="I155" s="152">
        <v>31</v>
      </c>
      <c r="J155" s="152">
        <v>5</v>
      </c>
      <c r="K155" s="152">
        <v>5</v>
      </c>
      <c r="L155" s="152">
        <v>4</v>
      </c>
      <c r="M155" s="152">
        <v>2</v>
      </c>
      <c r="N155" s="152"/>
      <c r="O155" s="216" t="s">
        <v>85</v>
      </c>
      <c r="P155" s="217"/>
      <c r="Q155" s="216"/>
      <c r="R155" s="166" t="s">
        <v>1841</v>
      </c>
      <c r="S155" s="167" t="s">
        <v>2598</v>
      </c>
      <c r="T155" s="167" t="s">
        <v>2594</v>
      </c>
      <c r="U155" s="168">
        <v>51</v>
      </c>
      <c r="V155" s="167"/>
      <c r="W155" s="167"/>
      <c r="X155" s="167" t="s">
        <v>1521</v>
      </c>
      <c r="Y155" s="169"/>
      <c r="Z155" s="150" t="s">
        <v>2585</v>
      </c>
      <c r="AA155" s="171">
        <v>0</v>
      </c>
      <c r="AB155" s="171">
        <v>0</v>
      </c>
      <c r="AC155" s="150" t="s">
        <v>85</v>
      </c>
      <c r="AD155" s="173" t="s">
        <v>85</v>
      </c>
      <c r="AE155" s="189">
        <v>0</v>
      </c>
      <c r="AF155" s="189">
        <v>0</v>
      </c>
      <c r="AG155" s="175"/>
      <c r="AH155" s="169"/>
      <c r="AI155" s="169"/>
      <c r="AJ155" s="176" t="s">
        <v>1639</v>
      </c>
      <c r="AK155" s="176" t="s">
        <v>2586</v>
      </c>
      <c r="AL155" s="176" t="s">
        <v>1639</v>
      </c>
      <c r="AM155" s="176" t="s">
        <v>2587</v>
      </c>
      <c r="AN155" s="176" t="s">
        <v>1639</v>
      </c>
      <c r="AO155" s="176" t="s">
        <v>2599</v>
      </c>
      <c r="AP155" s="176" t="s">
        <v>1639</v>
      </c>
      <c r="AQ155" s="176" t="s">
        <v>2589</v>
      </c>
      <c r="AR155" s="176" t="s">
        <v>1639</v>
      </c>
      <c r="AS155" s="176" t="s">
        <v>2590</v>
      </c>
      <c r="AT155" s="176" t="s">
        <v>1639</v>
      </c>
      <c r="AU155" s="176" t="s">
        <v>2591</v>
      </c>
      <c r="AV155" s="176" t="s">
        <v>1391</v>
      </c>
      <c r="AW155" s="176"/>
      <c r="AX155" s="176" t="s">
        <v>1391</v>
      </c>
      <c r="AY155" s="176"/>
      <c r="AZ155" s="176" t="s">
        <v>1391</v>
      </c>
      <c r="BA155" s="176"/>
      <c r="BB155" s="176" t="s">
        <v>1391</v>
      </c>
      <c r="BC155" s="176"/>
      <c r="BD155" s="176" t="s">
        <v>1391</v>
      </c>
      <c r="BE155" s="176"/>
      <c r="BF155" s="176" t="s">
        <v>1391</v>
      </c>
      <c r="BG155" s="176"/>
      <c r="BH155" s="148"/>
    </row>
    <row r="156" spans="1:60" ht="15" customHeight="1" x14ac:dyDescent="0.25">
      <c r="A156" s="163">
        <v>159</v>
      </c>
      <c r="B156" s="163" t="s">
        <v>2600</v>
      </c>
      <c r="C156" s="164">
        <v>44197</v>
      </c>
      <c r="D156" s="164">
        <v>45291</v>
      </c>
      <c r="E156" s="152">
        <v>47</v>
      </c>
      <c r="F156" s="165" t="s">
        <v>2554</v>
      </c>
      <c r="G156" s="152">
        <v>0</v>
      </c>
      <c r="H156" s="152">
        <v>15</v>
      </c>
      <c r="I156" s="152">
        <v>14</v>
      </c>
      <c r="J156" s="152">
        <v>5</v>
      </c>
      <c r="K156" s="152">
        <v>5</v>
      </c>
      <c r="L156" s="152">
        <v>6</v>
      </c>
      <c r="M156" s="152">
        <v>2</v>
      </c>
      <c r="N156" s="152">
        <v>15000</v>
      </c>
      <c r="O156" s="216" t="s">
        <v>2601</v>
      </c>
      <c r="P156" s="217"/>
      <c r="Q156" s="216"/>
      <c r="R156" s="166" t="s">
        <v>1841</v>
      </c>
      <c r="S156" s="167" t="s">
        <v>2602</v>
      </c>
      <c r="T156" s="167" t="s">
        <v>2594</v>
      </c>
      <c r="U156" s="168">
        <v>47</v>
      </c>
      <c r="V156" s="167"/>
      <c r="W156" s="167"/>
      <c r="X156" s="167" t="s">
        <v>1521</v>
      </c>
      <c r="Y156" s="169"/>
      <c r="Z156" s="150" t="s">
        <v>2585</v>
      </c>
      <c r="AA156" s="171">
        <v>0</v>
      </c>
      <c r="AB156" s="171">
        <v>0</v>
      </c>
      <c r="AC156" s="150" t="s">
        <v>85</v>
      </c>
      <c r="AD156" s="173" t="s">
        <v>85</v>
      </c>
      <c r="AE156" s="189">
        <v>0</v>
      </c>
      <c r="AF156" s="189">
        <v>0</v>
      </c>
      <c r="AG156" s="175"/>
      <c r="AH156" s="169"/>
      <c r="AI156" s="169"/>
      <c r="AJ156" s="176" t="s">
        <v>1639</v>
      </c>
      <c r="AK156" s="176" t="s">
        <v>2586</v>
      </c>
      <c r="AL156" s="176" t="s">
        <v>1639</v>
      </c>
      <c r="AM156" s="176" t="s">
        <v>2587</v>
      </c>
      <c r="AN156" s="176" t="s">
        <v>1639</v>
      </c>
      <c r="AO156" s="176" t="s">
        <v>2599</v>
      </c>
      <c r="AP156" s="176" t="s">
        <v>1639</v>
      </c>
      <c r="AQ156" s="176" t="s">
        <v>2589</v>
      </c>
      <c r="AR156" s="176" t="s">
        <v>1639</v>
      </c>
      <c r="AS156" s="176" t="s">
        <v>2590</v>
      </c>
      <c r="AT156" s="176" t="s">
        <v>1639</v>
      </c>
      <c r="AU156" s="176" t="s">
        <v>2591</v>
      </c>
      <c r="AV156" s="176" t="s">
        <v>1391</v>
      </c>
      <c r="AW156" s="176"/>
      <c r="AX156" s="176" t="s">
        <v>1391</v>
      </c>
      <c r="AY156" s="176"/>
      <c r="AZ156" s="176" t="s">
        <v>1391</v>
      </c>
      <c r="BA156" s="176"/>
      <c r="BB156" s="176" t="s">
        <v>1391</v>
      </c>
      <c r="BC156" s="176"/>
      <c r="BD156" s="176" t="s">
        <v>1391</v>
      </c>
      <c r="BE156" s="176"/>
      <c r="BF156" s="176" t="s">
        <v>1391</v>
      </c>
      <c r="BG156" s="176"/>
      <c r="BH156" s="148"/>
    </row>
    <row r="157" spans="1:60" ht="15" customHeight="1" x14ac:dyDescent="0.25">
      <c r="A157" s="163">
        <v>160</v>
      </c>
      <c r="B157" s="163" t="s">
        <v>1547</v>
      </c>
      <c r="C157" s="164">
        <v>44197</v>
      </c>
      <c r="D157" s="164">
        <v>45291</v>
      </c>
      <c r="E157" s="152">
        <v>620</v>
      </c>
      <c r="F157" s="165" t="s">
        <v>2554</v>
      </c>
      <c r="G157" s="152">
        <v>0</v>
      </c>
      <c r="H157" s="152">
        <v>25</v>
      </c>
      <c r="I157" s="152">
        <v>123</v>
      </c>
      <c r="J157" s="152">
        <v>244</v>
      </c>
      <c r="K157" s="152">
        <v>228</v>
      </c>
      <c r="L157" s="152">
        <v>0</v>
      </c>
      <c r="M157" s="152">
        <v>0</v>
      </c>
      <c r="N157" s="152">
        <v>0</v>
      </c>
      <c r="O157" s="216" t="s">
        <v>1494</v>
      </c>
      <c r="P157" s="217">
        <v>0</v>
      </c>
      <c r="Q157" s="216" t="s">
        <v>1494</v>
      </c>
      <c r="R157" s="166" t="s">
        <v>2603</v>
      </c>
      <c r="S157" s="167" t="s">
        <v>2604</v>
      </c>
      <c r="T157" s="167" t="s">
        <v>1494</v>
      </c>
      <c r="U157" s="168">
        <v>620</v>
      </c>
      <c r="V157" s="167"/>
      <c r="W157" s="167" t="s">
        <v>2605</v>
      </c>
      <c r="X157" s="167" t="s">
        <v>2606</v>
      </c>
      <c r="Y157" s="169"/>
      <c r="Z157" s="167" t="s">
        <v>85</v>
      </c>
      <c r="AA157" s="171" t="s">
        <v>85</v>
      </c>
      <c r="AB157" s="171" t="s">
        <v>85</v>
      </c>
      <c r="AC157" s="167" t="s">
        <v>2400</v>
      </c>
      <c r="AD157" s="173">
        <v>1</v>
      </c>
      <c r="AE157" s="189">
        <v>0</v>
      </c>
      <c r="AF157" s="174">
        <v>620</v>
      </c>
      <c r="AG157" s="175"/>
      <c r="AH157" s="169"/>
      <c r="AI157" s="169"/>
      <c r="AJ157" s="176" t="s">
        <v>1639</v>
      </c>
      <c r="AK157" s="176" t="s">
        <v>2607</v>
      </c>
      <c r="AL157" s="176" t="s">
        <v>1639</v>
      </c>
      <c r="AM157" s="176" t="s">
        <v>2608</v>
      </c>
      <c r="AN157" s="176" t="s">
        <v>1639</v>
      </c>
      <c r="AO157" s="176" t="s">
        <v>2609</v>
      </c>
      <c r="AP157" s="176" t="s">
        <v>1639</v>
      </c>
      <c r="AQ157" s="176" t="s">
        <v>2610</v>
      </c>
      <c r="AR157" s="176" t="s">
        <v>1639</v>
      </c>
      <c r="AS157" s="176" t="s">
        <v>2611</v>
      </c>
      <c r="AT157" s="176" t="s">
        <v>1639</v>
      </c>
      <c r="AU157" s="176" t="s">
        <v>2612</v>
      </c>
      <c r="AV157" s="176" t="s">
        <v>1391</v>
      </c>
      <c r="AW157" s="176"/>
      <c r="AX157" s="176" t="s">
        <v>1391</v>
      </c>
      <c r="AY157" s="176"/>
      <c r="AZ157" s="176" t="s">
        <v>1391</v>
      </c>
      <c r="BA157" s="176"/>
      <c r="BB157" s="176" t="s">
        <v>1391</v>
      </c>
      <c r="BC157" s="176"/>
      <c r="BD157" s="176" t="s">
        <v>1391</v>
      </c>
      <c r="BE157" s="176"/>
      <c r="BF157" s="176" t="s">
        <v>1391</v>
      </c>
      <c r="BG157" s="176"/>
      <c r="BH157" s="148"/>
    </row>
    <row r="158" spans="1:60" ht="15" customHeight="1" x14ac:dyDescent="0.25">
      <c r="A158" s="163">
        <v>161</v>
      </c>
      <c r="B158" s="163" t="s">
        <v>1558</v>
      </c>
      <c r="C158" s="164">
        <v>44197</v>
      </c>
      <c r="D158" s="164">
        <v>46022</v>
      </c>
      <c r="E158" s="152">
        <v>600</v>
      </c>
      <c r="F158" s="165" t="s">
        <v>2554</v>
      </c>
      <c r="G158" s="152">
        <v>0</v>
      </c>
      <c r="H158" s="152">
        <v>0</v>
      </c>
      <c r="I158" s="152">
        <v>200</v>
      </c>
      <c r="J158" s="152">
        <v>200</v>
      </c>
      <c r="K158" s="152">
        <v>200</v>
      </c>
      <c r="L158" s="152">
        <v>0</v>
      </c>
      <c r="M158" s="152">
        <v>0</v>
      </c>
      <c r="N158" s="152">
        <v>4004</v>
      </c>
      <c r="O158" s="216" t="s">
        <v>2613</v>
      </c>
      <c r="P158" s="217">
        <v>0</v>
      </c>
      <c r="Q158" s="216" t="s">
        <v>1494</v>
      </c>
      <c r="R158" s="166" t="s">
        <v>2380</v>
      </c>
      <c r="S158" s="167" t="s">
        <v>2614</v>
      </c>
      <c r="T158" s="167" t="s">
        <v>2020</v>
      </c>
      <c r="U158" s="168">
        <v>600</v>
      </c>
      <c r="V158" s="167"/>
      <c r="W158" s="167" t="s">
        <v>2615</v>
      </c>
      <c r="X158" s="167" t="s">
        <v>1340</v>
      </c>
      <c r="Y158" s="169"/>
      <c r="Z158" s="150" t="s">
        <v>2382</v>
      </c>
      <c r="AA158" s="171">
        <v>0</v>
      </c>
      <c r="AB158" s="171">
        <v>0</v>
      </c>
      <c r="AC158" s="150" t="s">
        <v>85</v>
      </c>
      <c r="AD158" s="173" t="s">
        <v>85</v>
      </c>
      <c r="AE158" s="189">
        <v>0</v>
      </c>
      <c r="AF158" s="189">
        <v>0</v>
      </c>
      <c r="AG158" s="175"/>
      <c r="AH158" s="169"/>
      <c r="AI158" s="169"/>
      <c r="AJ158" s="176" t="s">
        <v>1639</v>
      </c>
      <c r="AK158" s="176" t="s">
        <v>2616</v>
      </c>
      <c r="AL158" s="176" t="s">
        <v>1639</v>
      </c>
      <c r="AM158" s="176" t="s">
        <v>2617</v>
      </c>
      <c r="AN158" s="176" t="s">
        <v>1639</v>
      </c>
      <c r="AO158" s="176" t="s">
        <v>2618</v>
      </c>
      <c r="AP158" s="176" t="s">
        <v>1639</v>
      </c>
      <c r="AQ158" s="176" t="s">
        <v>2619</v>
      </c>
      <c r="AR158" s="176" t="s">
        <v>1639</v>
      </c>
      <c r="AS158" s="176" t="s">
        <v>2620</v>
      </c>
      <c r="AT158" s="176" t="s">
        <v>1639</v>
      </c>
      <c r="AU158" s="176" t="s">
        <v>2621</v>
      </c>
      <c r="AV158" s="176" t="s">
        <v>1391</v>
      </c>
      <c r="AW158" s="176"/>
      <c r="AX158" s="176" t="s">
        <v>1391</v>
      </c>
      <c r="AY158" s="176"/>
      <c r="AZ158" s="176" t="s">
        <v>1391</v>
      </c>
      <c r="BA158" s="176"/>
      <c r="BB158" s="176" t="s">
        <v>1391</v>
      </c>
      <c r="BC158" s="176"/>
      <c r="BD158" s="176" t="s">
        <v>1391</v>
      </c>
      <c r="BE158" s="176"/>
      <c r="BF158" s="176" t="s">
        <v>1391</v>
      </c>
      <c r="BG158" s="176"/>
      <c r="BH158" s="148"/>
    </row>
    <row r="159" spans="1:60" ht="15" customHeight="1" x14ac:dyDescent="0.25">
      <c r="A159" s="163">
        <v>162</v>
      </c>
      <c r="B159" s="163" t="s">
        <v>1563</v>
      </c>
      <c r="C159" s="164">
        <v>44197</v>
      </c>
      <c r="D159" s="164">
        <v>44561</v>
      </c>
      <c r="E159" s="152">
        <v>720</v>
      </c>
      <c r="F159" s="165" t="s">
        <v>2554</v>
      </c>
      <c r="G159" s="152">
        <v>0</v>
      </c>
      <c r="H159" s="152">
        <v>0</v>
      </c>
      <c r="I159" s="152">
        <v>216</v>
      </c>
      <c r="J159" s="152">
        <v>279</v>
      </c>
      <c r="K159" s="152">
        <v>193.5</v>
      </c>
      <c r="L159" s="152">
        <v>31.5</v>
      </c>
      <c r="M159" s="152">
        <v>0</v>
      </c>
      <c r="N159" s="152">
        <v>0</v>
      </c>
      <c r="O159" s="216" t="s">
        <v>1494</v>
      </c>
      <c r="P159" s="217">
        <v>0</v>
      </c>
      <c r="Q159" s="216" t="s">
        <v>1494</v>
      </c>
      <c r="R159" s="166" t="s">
        <v>2622</v>
      </c>
      <c r="S159" s="200" t="s">
        <v>2623</v>
      </c>
      <c r="T159" s="167" t="s">
        <v>2624</v>
      </c>
      <c r="U159" s="168">
        <v>720</v>
      </c>
      <c r="V159" s="167"/>
      <c r="W159" s="167" t="s">
        <v>2625</v>
      </c>
      <c r="X159" s="167" t="s">
        <v>1404</v>
      </c>
      <c r="Y159" s="169"/>
      <c r="Z159" s="150" t="s">
        <v>2422</v>
      </c>
      <c r="AA159" s="171">
        <v>0</v>
      </c>
      <c r="AB159" s="171">
        <v>0</v>
      </c>
      <c r="AC159" s="150" t="s">
        <v>85</v>
      </c>
      <c r="AD159" s="173" t="s">
        <v>85</v>
      </c>
      <c r="AE159" s="189">
        <v>0</v>
      </c>
      <c r="AF159" s="189">
        <v>0</v>
      </c>
      <c r="AG159" s="175"/>
      <c r="AH159" s="169"/>
      <c r="AI159" s="169"/>
      <c r="AJ159" s="176" t="s">
        <v>1639</v>
      </c>
      <c r="AK159" s="176" t="s">
        <v>2626</v>
      </c>
      <c r="AL159" s="176" t="s">
        <v>1639</v>
      </c>
      <c r="AM159" s="176" t="s">
        <v>2626</v>
      </c>
      <c r="AN159" s="176" t="s">
        <v>1639</v>
      </c>
      <c r="AO159" s="176" t="s">
        <v>2626</v>
      </c>
      <c r="AP159" s="176" t="s">
        <v>1639</v>
      </c>
      <c r="AQ159" s="176" t="s">
        <v>2626</v>
      </c>
      <c r="AR159" s="176" t="s">
        <v>1639</v>
      </c>
      <c r="AS159" s="176" t="s">
        <v>2626</v>
      </c>
      <c r="AT159" s="176" t="s">
        <v>1639</v>
      </c>
      <c r="AU159" s="176" t="s">
        <v>2626</v>
      </c>
      <c r="AV159" s="176" t="s">
        <v>1391</v>
      </c>
      <c r="AW159" s="176"/>
      <c r="AX159" s="176" t="s">
        <v>1391</v>
      </c>
      <c r="AY159" s="176"/>
      <c r="AZ159" s="176" t="s">
        <v>1391</v>
      </c>
      <c r="BA159" s="176"/>
      <c r="BB159" s="176" t="s">
        <v>1391</v>
      </c>
      <c r="BC159" s="176"/>
      <c r="BD159" s="176" t="s">
        <v>1391</v>
      </c>
      <c r="BE159" s="176"/>
      <c r="BF159" s="176" t="s">
        <v>1391</v>
      </c>
      <c r="BG159" s="176"/>
      <c r="BH159" s="148"/>
    </row>
    <row r="160" spans="1:60" ht="15" customHeight="1" x14ac:dyDescent="0.25">
      <c r="A160" s="163">
        <v>163</v>
      </c>
      <c r="B160" s="163" t="s">
        <v>1569</v>
      </c>
      <c r="C160" s="164">
        <v>44197</v>
      </c>
      <c r="D160" s="164">
        <v>46265</v>
      </c>
      <c r="E160" s="152">
        <v>4650</v>
      </c>
      <c r="F160" s="165" t="s">
        <v>2554</v>
      </c>
      <c r="G160" s="152">
        <v>0</v>
      </c>
      <c r="H160" s="152">
        <v>600</v>
      </c>
      <c r="I160" s="152">
        <v>1280</v>
      </c>
      <c r="J160" s="152">
        <v>1405</v>
      </c>
      <c r="K160" s="152">
        <v>955</v>
      </c>
      <c r="L160" s="152">
        <v>410</v>
      </c>
      <c r="M160" s="152">
        <v>0</v>
      </c>
      <c r="N160" s="152">
        <v>10000</v>
      </c>
      <c r="O160" s="216" t="s">
        <v>2008</v>
      </c>
      <c r="P160" s="217">
        <v>3350</v>
      </c>
      <c r="Q160" s="222" t="s">
        <v>2435</v>
      </c>
      <c r="R160" s="166" t="s">
        <v>1727</v>
      </c>
      <c r="S160" s="167" t="s">
        <v>2627</v>
      </c>
      <c r="T160" s="167" t="s">
        <v>2437</v>
      </c>
      <c r="U160" s="168">
        <v>4650</v>
      </c>
      <c r="V160" s="167" t="s">
        <v>2438</v>
      </c>
      <c r="W160" s="167" t="s">
        <v>2439</v>
      </c>
      <c r="X160" s="167" t="s">
        <v>1404</v>
      </c>
      <c r="Y160" s="169"/>
      <c r="Z160" s="150" t="s">
        <v>2628</v>
      </c>
      <c r="AA160" s="171">
        <v>0</v>
      </c>
      <c r="AB160" s="171">
        <v>0</v>
      </c>
      <c r="AC160" s="150" t="s">
        <v>85</v>
      </c>
      <c r="AD160" s="173" t="s">
        <v>85</v>
      </c>
      <c r="AE160" s="189">
        <v>0</v>
      </c>
      <c r="AF160" s="189">
        <v>0</v>
      </c>
      <c r="AG160" s="175"/>
      <c r="AH160" s="169"/>
      <c r="AI160" s="169"/>
      <c r="AJ160" s="176" t="s">
        <v>1639</v>
      </c>
      <c r="AK160" s="176" t="s">
        <v>2443</v>
      </c>
      <c r="AL160" s="176" t="s">
        <v>1639</v>
      </c>
      <c r="AM160" s="176" t="s">
        <v>2444</v>
      </c>
      <c r="AN160" s="176" t="s">
        <v>1639</v>
      </c>
      <c r="AO160" s="176" t="s">
        <v>2445</v>
      </c>
      <c r="AP160" s="176" t="s">
        <v>1639</v>
      </c>
      <c r="AQ160" s="176" t="s">
        <v>2446</v>
      </c>
      <c r="AR160" s="176" t="s">
        <v>1639</v>
      </c>
      <c r="AS160" s="176" t="s">
        <v>2447</v>
      </c>
      <c r="AT160" s="176" t="s">
        <v>1639</v>
      </c>
      <c r="AU160" s="176" t="s">
        <v>2448</v>
      </c>
      <c r="AV160" s="176" t="s">
        <v>1391</v>
      </c>
      <c r="AW160" s="176"/>
      <c r="AX160" s="176" t="s">
        <v>1391</v>
      </c>
      <c r="AY160" s="176"/>
      <c r="AZ160" s="176" t="s">
        <v>1391</v>
      </c>
      <c r="BA160" s="176"/>
      <c r="BB160" s="176" t="s">
        <v>1391</v>
      </c>
      <c r="BC160" s="176"/>
      <c r="BD160" s="176" t="s">
        <v>1391</v>
      </c>
      <c r="BE160" s="176"/>
      <c r="BF160" s="176" t="s">
        <v>1391</v>
      </c>
      <c r="BG160" s="176"/>
      <c r="BH160" s="148"/>
    </row>
    <row r="161" spans="1:60" ht="15" customHeight="1" x14ac:dyDescent="0.25">
      <c r="A161" s="163">
        <v>164</v>
      </c>
      <c r="B161" s="163" t="s">
        <v>1573</v>
      </c>
      <c r="C161" s="164">
        <v>44562</v>
      </c>
      <c r="D161" s="164">
        <v>46022</v>
      </c>
      <c r="E161" s="152">
        <v>350</v>
      </c>
      <c r="F161" s="165" t="s">
        <v>2554</v>
      </c>
      <c r="G161" s="152">
        <v>0</v>
      </c>
      <c r="H161" s="152">
        <v>0</v>
      </c>
      <c r="I161" s="152">
        <v>105</v>
      </c>
      <c r="J161" s="152">
        <v>115</v>
      </c>
      <c r="K161" s="152">
        <v>95</v>
      </c>
      <c r="L161" s="152">
        <v>35</v>
      </c>
      <c r="M161" s="152">
        <v>0</v>
      </c>
      <c r="N161" s="152">
        <v>0</v>
      </c>
      <c r="O161" s="216" t="s">
        <v>1494</v>
      </c>
      <c r="P161" s="217">
        <v>1050</v>
      </c>
      <c r="Q161" s="222" t="s">
        <v>2435</v>
      </c>
      <c r="R161" s="166" t="s">
        <v>1727</v>
      </c>
      <c r="S161" s="167" t="s">
        <v>2629</v>
      </c>
      <c r="T161" s="167" t="s">
        <v>2437</v>
      </c>
      <c r="U161" s="168">
        <v>350</v>
      </c>
      <c r="V161" s="167" t="s">
        <v>2438</v>
      </c>
      <c r="W161" s="167" t="s">
        <v>2439</v>
      </c>
      <c r="X161" s="167" t="s">
        <v>1404</v>
      </c>
      <c r="Y161" s="169"/>
      <c r="Z161" s="150" t="s">
        <v>2422</v>
      </c>
      <c r="AA161" s="171">
        <v>0</v>
      </c>
      <c r="AB161" s="171">
        <v>0</v>
      </c>
      <c r="AC161" s="150" t="s">
        <v>85</v>
      </c>
      <c r="AD161" s="173" t="s">
        <v>85</v>
      </c>
      <c r="AE161" s="189">
        <v>0</v>
      </c>
      <c r="AF161" s="189">
        <v>0</v>
      </c>
      <c r="AG161" s="175"/>
      <c r="AH161" s="169"/>
      <c r="AI161" s="169"/>
      <c r="AJ161" s="176" t="s">
        <v>1639</v>
      </c>
      <c r="AK161" s="176" t="s">
        <v>2443</v>
      </c>
      <c r="AL161" s="176" t="s">
        <v>1639</v>
      </c>
      <c r="AM161" s="176" t="s">
        <v>2444</v>
      </c>
      <c r="AN161" s="176" t="s">
        <v>1639</v>
      </c>
      <c r="AO161" s="176" t="s">
        <v>2445</v>
      </c>
      <c r="AP161" s="176" t="s">
        <v>1639</v>
      </c>
      <c r="AQ161" s="176" t="s">
        <v>2446</v>
      </c>
      <c r="AR161" s="176" t="s">
        <v>1639</v>
      </c>
      <c r="AS161" s="176" t="s">
        <v>2447</v>
      </c>
      <c r="AT161" s="176" t="s">
        <v>1639</v>
      </c>
      <c r="AU161" s="176" t="s">
        <v>2448</v>
      </c>
      <c r="AV161" s="176" t="s">
        <v>1391</v>
      </c>
      <c r="AW161" s="176"/>
      <c r="AX161" s="176" t="s">
        <v>1391</v>
      </c>
      <c r="AY161" s="176"/>
      <c r="AZ161" s="176" t="s">
        <v>1391</v>
      </c>
      <c r="BA161" s="176"/>
      <c r="BB161" s="176" t="s">
        <v>1391</v>
      </c>
      <c r="BC161" s="176"/>
      <c r="BD161" s="176" t="s">
        <v>1391</v>
      </c>
      <c r="BE161" s="176"/>
      <c r="BF161" s="176" t="s">
        <v>1391</v>
      </c>
      <c r="BG161" s="176"/>
      <c r="BH161" s="148"/>
    </row>
    <row r="162" spans="1:60" ht="15" customHeight="1" x14ac:dyDescent="0.25">
      <c r="A162" s="140"/>
      <c r="B162" s="140"/>
      <c r="C162" s="140"/>
      <c r="D162" s="140"/>
      <c r="E162" s="161">
        <f>SUM(E144:E161)</f>
        <v>190577.93099999998</v>
      </c>
      <c r="F162" s="157"/>
      <c r="G162" s="157"/>
      <c r="H162" s="157"/>
      <c r="I162" s="157"/>
      <c r="J162" s="157"/>
      <c r="K162" s="157"/>
      <c r="L162" s="157"/>
      <c r="M162" s="157"/>
      <c r="N162" s="140"/>
      <c r="O162" s="140"/>
      <c r="P162" s="140"/>
      <c r="Q162" s="140"/>
      <c r="R162" s="140"/>
      <c r="S162" s="140"/>
      <c r="T162" s="140"/>
      <c r="U162" s="140"/>
      <c r="V162" s="140"/>
      <c r="W162" s="140"/>
      <c r="X162" s="140"/>
      <c r="Y162" s="140"/>
      <c r="Z162" s="140"/>
      <c r="AA162" s="140"/>
      <c r="AB162" s="140"/>
      <c r="AC162" s="140"/>
      <c r="AD162" s="140"/>
      <c r="AE162" s="140"/>
      <c r="AF162" s="140"/>
      <c r="AG162" s="140"/>
      <c r="AH162" s="140"/>
      <c r="AI162" s="140"/>
      <c r="AJ162" s="140"/>
      <c r="AK162" s="140"/>
      <c r="AL162" s="140"/>
      <c r="AM162" s="140"/>
      <c r="AN162" s="140"/>
      <c r="AO162" s="140"/>
      <c r="AP162" s="140"/>
      <c r="AQ162" s="140"/>
      <c r="AR162" s="140"/>
      <c r="AS162" s="140"/>
      <c r="AT162" s="140"/>
      <c r="AU162" s="140"/>
      <c r="AV162" s="140"/>
      <c r="AW162" s="140"/>
      <c r="AX162" s="140"/>
      <c r="AY162" s="140"/>
      <c r="AZ162" s="140"/>
      <c r="BA162" s="140"/>
      <c r="BB162" s="140"/>
      <c r="BC162" s="140"/>
      <c r="BD162" s="140"/>
      <c r="BE162" s="140"/>
      <c r="BF162" s="140"/>
      <c r="BG162" s="140"/>
      <c r="BH162" s="148"/>
    </row>
    <row r="163" spans="1:60" ht="15" customHeight="1" x14ac:dyDescent="0.25">
      <c r="A163" s="86"/>
      <c r="B163" s="86"/>
      <c r="C163" s="86"/>
      <c r="D163" s="86"/>
      <c r="E163" s="86"/>
      <c r="F163" s="86"/>
      <c r="G163" s="86"/>
      <c r="H163" s="86"/>
      <c r="I163" s="86"/>
      <c r="J163" s="86"/>
      <c r="K163" s="86"/>
      <c r="L163" s="86"/>
      <c r="M163" s="86"/>
      <c r="N163" s="86"/>
      <c r="O163" s="86"/>
      <c r="P163" s="86"/>
      <c r="Q163" s="86"/>
      <c r="R163" s="86"/>
      <c r="S163" s="86"/>
      <c r="T163" s="86"/>
      <c r="U163" s="86"/>
      <c r="V163" s="86"/>
      <c r="W163" s="86"/>
      <c r="X163" s="86"/>
      <c r="Y163" s="86"/>
      <c r="Z163" s="86"/>
      <c r="AA163" s="86"/>
      <c r="AB163" s="86"/>
      <c r="AC163" s="86"/>
      <c r="AD163" s="86"/>
      <c r="AE163" s="86"/>
      <c r="AF163" s="86"/>
      <c r="AG163" s="86"/>
      <c r="AH163" s="86"/>
      <c r="AI163" s="86"/>
      <c r="AJ163" s="86"/>
      <c r="AK163" s="86"/>
      <c r="AL163" s="86"/>
      <c r="AM163" s="86"/>
      <c r="AN163" s="86"/>
      <c r="AO163" s="86"/>
      <c r="AP163" s="86"/>
      <c r="AQ163" s="86"/>
      <c r="AR163" s="86"/>
      <c r="AS163" s="86"/>
      <c r="AT163" s="86"/>
      <c r="AU163" s="86"/>
      <c r="AV163" s="86"/>
      <c r="AW163" s="86"/>
      <c r="AX163" s="86"/>
      <c r="AY163" s="86"/>
      <c r="AZ163" s="86"/>
      <c r="BA163" s="86"/>
      <c r="BB163" s="86"/>
      <c r="BC163" s="86"/>
      <c r="BD163" s="86"/>
      <c r="BE163" s="86"/>
      <c r="BF163" s="86"/>
      <c r="BG163" s="86"/>
      <c r="BH163" s="91"/>
    </row>
  </sheetData>
  <mergeCells count="45">
    <mergeCell ref="Z4:AB4"/>
    <mergeCell ref="AC4:AD4"/>
    <mergeCell ref="AE4:AF4"/>
    <mergeCell ref="AJ4:AK4"/>
    <mergeCell ref="AL4:AM4"/>
    <mergeCell ref="AN4:AO4"/>
    <mergeCell ref="AZ3:BA3"/>
    <mergeCell ref="BB3:BC3"/>
    <mergeCell ref="BD3:BE3"/>
    <mergeCell ref="BF3:BG3"/>
    <mergeCell ref="AV3:AW3"/>
    <mergeCell ref="AX3:AY3"/>
    <mergeCell ref="BB4:BC4"/>
    <mergeCell ref="BD4:BE4"/>
    <mergeCell ref="BF4:BG4"/>
    <mergeCell ref="AP4:AQ4"/>
    <mergeCell ref="AR4:AS4"/>
    <mergeCell ref="AT4:AU4"/>
    <mergeCell ref="AV4:AW4"/>
    <mergeCell ref="AX4:AY4"/>
    <mergeCell ref="AZ4:BA4"/>
    <mergeCell ref="V4:V5"/>
    <mergeCell ref="W4:W5"/>
    <mergeCell ref="X4:X5"/>
    <mergeCell ref="E4:F4"/>
    <mergeCell ref="G4:M4"/>
    <mergeCell ref="N4:O4"/>
    <mergeCell ref="P4:Q4"/>
    <mergeCell ref="S4:S5"/>
    <mergeCell ref="A1:X1"/>
    <mergeCell ref="Z1:AF1"/>
    <mergeCell ref="AV1:BG2"/>
    <mergeCell ref="A2:X2"/>
    <mergeCell ref="Z2:AF3"/>
    <mergeCell ref="A3:A5"/>
    <mergeCell ref="B3:B5"/>
    <mergeCell ref="C3:D4"/>
    <mergeCell ref="E3:M3"/>
    <mergeCell ref="N3:Q3"/>
    <mergeCell ref="T4:T5"/>
    <mergeCell ref="R3:R5"/>
    <mergeCell ref="S3:T3"/>
    <mergeCell ref="U3:W3"/>
    <mergeCell ref="AJ3:AU3"/>
    <mergeCell ref="U4:U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BFF80-9A12-45FF-BD72-7D2FA6C8D791}">
  <sheetPr>
    <tabColor theme="4" tint="-0.249977111117893"/>
  </sheetPr>
  <dimension ref="A1:O40"/>
  <sheetViews>
    <sheetView zoomScale="70" zoomScaleNormal="70" workbookViewId="0">
      <pane ySplit="2" topLeftCell="A28" activePane="bottomLeft" state="frozen"/>
      <selection pane="bottomLeft" activeCell="B29" sqref="B29"/>
    </sheetView>
  </sheetViews>
  <sheetFormatPr defaultColWidth="8.85546875" defaultRowHeight="15" x14ac:dyDescent="0.25"/>
  <cols>
    <col min="1" max="1" width="4.28515625" bestFit="1" customWidth="1"/>
    <col min="2" max="2" width="33" customWidth="1"/>
    <col min="3" max="4" width="18.140625" customWidth="1"/>
    <col min="5" max="10" width="31.7109375" customWidth="1"/>
  </cols>
  <sheetData>
    <row r="1" spans="1:15" x14ac:dyDescent="0.25">
      <c r="A1" s="228"/>
      <c r="B1" s="309" t="s">
        <v>2630</v>
      </c>
      <c r="C1" s="230" t="s">
        <v>2631</v>
      </c>
      <c r="D1" s="311" t="s">
        <v>2632</v>
      </c>
      <c r="E1" s="311"/>
      <c r="F1" s="311"/>
      <c r="G1" s="311"/>
      <c r="H1" s="311"/>
      <c r="I1" s="311"/>
      <c r="J1" s="312"/>
      <c r="K1" s="2"/>
      <c r="L1" s="2"/>
      <c r="M1" s="2"/>
      <c r="N1" s="2"/>
      <c r="O1" s="2"/>
    </row>
    <row r="2" spans="1:15" ht="24.75" x14ac:dyDescent="0.25">
      <c r="A2" s="229" t="s">
        <v>2633</v>
      </c>
      <c r="B2" s="310"/>
      <c r="C2" s="81" t="s">
        <v>2634</v>
      </c>
      <c r="D2" s="81" t="s">
        <v>2635</v>
      </c>
      <c r="E2" s="81" t="s">
        <v>2636</v>
      </c>
      <c r="F2" s="81" t="s">
        <v>2637</v>
      </c>
      <c r="G2" s="81" t="s">
        <v>2638</v>
      </c>
      <c r="H2" s="81" t="s">
        <v>2639</v>
      </c>
      <c r="I2" s="81" t="s">
        <v>2640</v>
      </c>
      <c r="J2" s="81" t="s">
        <v>2641</v>
      </c>
      <c r="K2" s="2"/>
      <c r="L2" s="2"/>
      <c r="M2" s="2"/>
      <c r="N2" s="2"/>
      <c r="O2" s="2"/>
    </row>
    <row r="3" spans="1:15" ht="240" x14ac:dyDescent="0.25">
      <c r="A3" s="82">
        <v>1</v>
      </c>
      <c r="B3" s="9" t="s">
        <v>2642</v>
      </c>
      <c r="C3" s="9" t="s">
        <v>2643</v>
      </c>
      <c r="D3" s="9" t="s">
        <v>2644</v>
      </c>
      <c r="E3" s="9" t="s">
        <v>2645</v>
      </c>
      <c r="F3" s="9" t="s">
        <v>2646</v>
      </c>
      <c r="G3" s="9" t="s">
        <v>2647</v>
      </c>
      <c r="H3" s="9" t="s">
        <v>2648</v>
      </c>
      <c r="I3" s="9" t="s">
        <v>2649</v>
      </c>
      <c r="J3" s="9" t="s">
        <v>2650</v>
      </c>
      <c r="K3" s="2"/>
      <c r="L3" s="2"/>
      <c r="M3" s="2"/>
      <c r="N3" s="2"/>
      <c r="O3" s="2"/>
    </row>
    <row r="4" spans="1:15" ht="300" x14ac:dyDescent="0.25">
      <c r="A4" s="82">
        <v>2</v>
      </c>
      <c r="B4" s="9" t="s">
        <v>2651</v>
      </c>
      <c r="C4" s="9" t="s">
        <v>2643</v>
      </c>
      <c r="D4" s="9" t="s">
        <v>2652</v>
      </c>
      <c r="E4" s="9" t="s">
        <v>2653</v>
      </c>
      <c r="F4" s="9" t="s">
        <v>2654</v>
      </c>
      <c r="G4" s="9" t="s">
        <v>2647</v>
      </c>
      <c r="H4" s="9" t="s">
        <v>1494</v>
      </c>
      <c r="I4" s="9" t="s">
        <v>2655</v>
      </c>
      <c r="J4" s="9" t="s">
        <v>2656</v>
      </c>
      <c r="K4" s="2"/>
      <c r="L4" s="2"/>
      <c r="M4" s="2"/>
      <c r="N4" s="2"/>
      <c r="O4" s="2"/>
    </row>
    <row r="5" spans="1:15" ht="315" x14ac:dyDescent="0.25">
      <c r="A5" s="82">
        <v>3</v>
      </c>
      <c r="B5" s="9" t="s">
        <v>2657</v>
      </c>
      <c r="C5" s="9" t="s">
        <v>2658</v>
      </c>
      <c r="D5" s="9" t="s">
        <v>2659</v>
      </c>
      <c r="E5" s="9" t="s">
        <v>2660</v>
      </c>
      <c r="F5" s="9" t="s">
        <v>2661</v>
      </c>
      <c r="G5" s="9" t="s">
        <v>2662</v>
      </c>
      <c r="H5" s="9" t="s">
        <v>2663</v>
      </c>
      <c r="I5" s="9" t="s">
        <v>2664</v>
      </c>
      <c r="J5" s="9" t="s">
        <v>2665</v>
      </c>
      <c r="K5" s="2"/>
      <c r="L5" s="2"/>
      <c r="M5" s="2"/>
      <c r="N5" s="2"/>
      <c r="O5" s="2"/>
    </row>
    <row r="6" spans="1:15" ht="255" x14ac:dyDescent="0.25">
      <c r="A6" s="82">
        <v>4</v>
      </c>
      <c r="B6" s="9" t="s">
        <v>2666</v>
      </c>
      <c r="C6" s="9" t="s">
        <v>2643</v>
      </c>
      <c r="D6" s="9" t="s">
        <v>2659</v>
      </c>
      <c r="E6" s="9" t="s">
        <v>2667</v>
      </c>
      <c r="F6" s="9" t="s">
        <v>2668</v>
      </c>
      <c r="G6" s="9" t="s">
        <v>1494</v>
      </c>
      <c r="H6" s="9" t="s">
        <v>2669</v>
      </c>
      <c r="I6" s="9" t="s">
        <v>2670</v>
      </c>
      <c r="J6" s="9" t="s">
        <v>2671</v>
      </c>
      <c r="K6" s="2"/>
      <c r="L6" s="2"/>
      <c r="M6" s="2"/>
      <c r="N6" s="2"/>
      <c r="O6" s="2"/>
    </row>
    <row r="7" spans="1:15" ht="180" x14ac:dyDescent="0.25">
      <c r="A7" s="82">
        <v>5</v>
      </c>
      <c r="B7" s="9" t="s">
        <v>2672</v>
      </c>
      <c r="C7" s="9" t="s">
        <v>2643</v>
      </c>
      <c r="D7" s="9" t="s">
        <v>2659</v>
      </c>
      <c r="E7" s="9" t="s">
        <v>2673</v>
      </c>
      <c r="F7" s="9" t="s">
        <v>2674</v>
      </c>
      <c r="G7" s="9" t="s">
        <v>1494</v>
      </c>
      <c r="H7" s="9" t="s">
        <v>2675</v>
      </c>
      <c r="I7" s="9" t="s">
        <v>2676</v>
      </c>
      <c r="J7" s="9" t="s">
        <v>2677</v>
      </c>
      <c r="K7" s="2"/>
      <c r="L7" s="2"/>
      <c r="M7" s="2"/>
      <c r="N7" s="2"/>
      <c r="O7" s="2"/>
    </row>
    <row r="8" spans="1:15" ht="285" x14ac:dyDescent="0.25">
      <c r="A8" s="82">
        <v>6</v>
      </c>
      <c r="B8" s="9" t="s">
        <v>2678</v>
      </c>
      <c r="C8" s="9" t="s">
        <v>2643</v>
      </c>
      <c r="D8" s="9" t="s">
        <v>2659</v>
      </c>
      <c r="E8" s="9" t="s">
        <v>2679</v>
      </c>
      <c r="F8" s="9" t="s">
        <v>2680</v>
      </c>
      <c r="G8" s="9" t="s">
        <v>2681</v>
      </c>
      <c r="H8" s="9" t="s">
        <v>2682</v>
      </c>
      <c r="I8" s="9" t="s">
        <v>2683</v>
      </c>
      <c r="J8" s="9" t="s">
        <v>2684</v>
      </c>
      <c r="K8" s="2"/>
      <c r="L8" s="2"/>
      <c r="M8" s="2"/>
      <c r="N8" s="2"/>
      <c r="O8" s="2"/>
    </row>
    <row r="9" spans="1:15" ht="270" x14ac:dyDescent="0.25">
      <c r="A9" s="82">
        <v>7</v>
      </c>
      <c r="B9" s="9" t="s">
        <v>2685</v>
      </c>
      <c r="C9" s="9" t="s">
        <v>2686</v>
      </c>
      <c r="D9" s="9" t="s">
        <v>2659</v>
      </c>
      <c r="E9" s="9" t="s">
        <v>2687</v>
      </c>
      <c r="F9" s="9" t="s">
        <v>2688</v>
      </c>
      <c r="G9" s="9" t="s">
        <v>2689</v>
      </c>
      <c r="H9" s="9" t="s">
        <v>2690</v>
      </c>
      <c r="I9" s="9" t="s">
        <v>2691</v>
      </c>
      <c r="J9" s="9" t="s">
        <v>2692</v>
      </c>
      <c r="K9" s="2"/>
      <c r="L9" s="2"/>
      <c r="M9" s="2"/>
      <c r="N9" s="2"/>
      <c r="O9" s="2"/>
    </row>
    <row r="10" spans="1:15" ht="300" x14ac:dyDescent="0.25">
      <c r="A10" s="82">
        <v>8</v>
      </c>
      <c r="B10" s="9" t="s">
        <v>2693</v>
      </c>
      <c r="C10" s="9" t="s">
        <v>2686</v>
      </c>
      <c r="D10" s="9" t="s">
        <v>2659</v>
      </c>
      <c r="E10" s="9" t="s">
        <v>2694</v>
      </c>
      <c r="F10" s="9" t="s">
        <v>2695</v>
      </c>
      <c r="G10" s="9" t="s">
        <v>1494</v>
      </c>
      <c r="H10" s="9" t="s">
        <v>2696</v>
      </c>
      <c r="I10" s="9" t="s">
        <v>2697</v>
      </c>
      <c r="J10" s="9" t="s">
        <v>2698</v>
      </c>
      <c r="K10" s="2"/>
      <c r="L10" s="2"/>
      <c r="M10" s="2"/>
      <c r="N10" s="2"/>
      <c r="O10" s="2"/>
    </row>
    <row r="11" spans="1:15" ht="240" x14ac:dyDescent="0.25">
      <c r="A11" s="82">
        <v>9</v>
      </c>
      <c r="B11" s="9" t="s">
        <v>2699</v>
      </c>
      <c r="C11" s="9" t="s">
        <v>2686</v>
      </c>
      <c r="D11" s="9" t="s">
        <v>2659</v>
      </c>
      <c r="E11" s="9" t="s">
        <v>2700</v>
      </c>
      <c r="F11" s="9" t="s">
        <v>2701</v>
      </c>
      <c r="G11" s="9" t="s">
        <v>1494</v>
      </c>
      <c r="H11" s="9" t="s">
        <v>2702</v>
      </c>
      <c r="I11" s="9" t="s">
        <v>2703</v>
      </c>
      <c r="J11" s="9" t="s">
        <v>2704</v>
      </c>
      <c r="K11" s="2"/>
      <c r="L11" s="2"/>
      <c r="M11" s="2"/>
      <c r="N11" s="2"/>
      <c r="O11" s="2"/>
    </row>
    <row r="12" spans="1:15" ht="225" x14ac:dyDescent="0.25">
      <c r="A12" s="82">
        <v>10</v>
      </c>
      <c r="B12" s="9" t="s">
        <v>2705</v>
      </c>
      <c r="C12" s="9" t="s">
        <v>2686</v>
      </c>
      <c r="D12" s="9" t="s">
        <v>2659</v>
      </c>
      <c r="E12" s="9" t="s">
        <v>2706</v>
      </c>
      <c r="F12" s="9" t="s">
        <v>2707</v>
      </c>
      <c r="G12" s="9" t="s">
        <v>1494</v>
      </c>
      <c r="H12" s="9" t="s">
        <v>2708</v>
      </c>
      <c r="I12" s="9" t="s">
        <v>2709</v>
      </c>
      <c r="J12" s="9" t="s">
        <v>2710</v>
      </c>
      <c r="K12" s="2"/>
      <c r="L12" s="2"/>
      <c r="M12" s="2"/>
      <c r="N12" s="2"/>
      <c r="O12" s="2"/>
    </row>
    <row r="13" spans="1:15" ht="225" x14ac:dyDescent="0.25">
      <c r="A13" s="82">
        <v>11</v>
      </c>
      <c r="B13" s="9" t="s">
        <v>2711</v>
      </c>
      <c r="C13" s="9" t="s">
        <v>2686</v>
      </c>
      <c r="D13" s="9" t="s">
        <v>2659</v>
      </c>
      <c r="E13" s="9" t="s">
        <v>2712</v>
      </c>
      <c r="F13" s="9" t="s">
        <v>2713</v>
      </c>
      <c r="G13" s="9" t="s">
        <v>1494</v>
      </c>
      <c r="H13" s="9" t="s">
        <v>2714</v>
      </c>
      <c r="I13" s="9" t="s">
        <v>2715</v>
      </c>
      <c r="J13" s="9" t="s">
        <v>2716</v>
      </c>
      <c r="K13" s="2"/>
      <c r="L13" s="2"/>
      <c r="M13" s="2"/>
      <c r="N13" s="2"/>
      <c r="O13" s="2"/>
    </row>
    <row r="14" spans="1:15" ht="180" x14ac:dyDescent="0.25">
      <c r="A14" s="82">
        <v>12</v>
      </c>
      <c r="B14" s="9" t="s">
        <v>2717</v>
      </c>
      <c r="C14" s="9" t="s">
        <v>2686</v>
      </c>
      <c r="D14" s="9" t="s">
        <v>2652</v>
      </c>
      <c r="E14" s="9" t="s">
        <v>2718</v>
      </c>
      <c r="F14" s="9" t="s">
        <v>2719</v>
      </c>
      <c r="G14" s="9" t="s">
        <v>1494</v>
      </c>
      <c r="H14" s="9" t="s">
        <v>2720</v>
      </c>
      <c r="I14" s="9" t="s">
        <v>2721</v>
      </c>
      <c r="J14" s="9" t="s">
        <v>2722</v>
      </c>
      <c r="K14" s="2"/>
      <c r="L14" s="2"/>
      <c r="M14" s="2"/>
      <c r="N14" s="2"/>
      <c r="O14" s="2"/>
    </row>
    <row r="15" spans="1:15" ht="195" x14ac:dyDescent="0.25">
      <c r="A15" s="82">
        <v>13</v>
      </c>
      <c r="B15" s="9" t="s">
        <v>2723</v>
      </c>
      <c r="C15" s="9" t="s">
        <v>2686</v>
      </c>
      <c r="D15" s="9" t="s">
        <v>2652</v>
      </c>
      <c r="E15" s="9" t="s">
        <v>2724</v>
      </c>
      <c r="F15" s="9" t="s">
        <v>2725</v>
      </c>
      <c r="G15" s="9" t="s">
        <v>1494</v>
      </c>
      <c r="H15" s="9" t="s">
        <v>2726</v>
      </c>
      <c r="I15" s="9" t="s">
        <v>2727</v>
      </c>
      <c r="J15" s="9" t="s">
        <v>2728</v>
      </c>
      <c r="K15" s="2"/>
      <c r="L15" s="2"/>
      <c r="M15" s="2"/>
      <c r="N15" s="2"/>
      <c r="O15" s="2"/>
    </row>
    <row r="16" spans="1:15" ht="345" x14ac:dyDescent="0.25">
      <c r="A16" s="82">
        <v>14</v>
      </c>
      <c r="B16" s="9" t="s">
        <v>2729</v>
      </c>
      <c r="C16" s="9" t="s">
        <v>2686</v>
      </c>
      <c r="D16" s="9" t="s">
        <v>2652</v>
      </c>
      <c r="E16" s="9" t="s">
        <v>2730</v>
      </c>
      <c r="F16" s="9" t="s">
        <v>2731</v>
      </c>
      <c r="G16" s="9" t="s">
        <v>1494</v>
      </c>
      <c r="H16" s="9" t="s">
        <v>2732</v>
      </c>
      <c r="I16" s="9" t="s">
        <v>2733</v>
      </c>
      <c r="J16" s="9" t="s">
        <v>2734</v>
      </c>
      <c r="K16" s="2"/>
      <c r="L16" s="2"/>
      <c r="M16" s="2"/>
      <c r="N16" s="2"/>
      <c r="O16" s="2"/>
    </row>
    <row r="17" spans="1:15" ht="270" x14ac:dyDescent="0.25">
      <c r="A17" s="82">
        <v>15</v>
      </c>
      <c r="B17" s="9" t="s">
        <v>2735</v>
      </c>
      <c r="C17" s="9" t="s">
        <v>2686</v>
      </c>
      <c r="D17" s="9" t="s">
        <v>2652</v>
      </c>
      <c r="E17" s="9" t="s">
        <v>2736</v>
      </c>
      <c r="F17" s="9" t="s">
        <v>2737</v>
      </c>
      <c r="G17" s="9" t="s">
        <v>1494</v>
      </c>
      <c r="H17" s="9" t="s">
        <v>2738</v>
      </c>
      <c r="I17" s="9" t="s">
        <v>2739</v>
      </c>
      <c r="J17" s="9" t="s">
        <v>2740</v>
      </c>
      <c r="K17" s="2"/>
      <c r="L17" s="2"/>
      <c r="M17" s="2"/>
      <c r="N17" s="2"/>
      <c r="O17" s="2"/>
    </row>
    <row r="18" spans="1:15" ht="300" x14ac:dyDescent="0.25">
      <c r="A18" s="82">
        <v>16</v>
      </c>
      <c r="B18" s="9" t="s">
        <v>2741</v>
      </c>
      <c r="C18" s="9" t="s">
        <v>2742</v>
      </c>
      <c r="D18" s="9" t="s">
        <v>2743</v>
      </c>
      <c r="E18" s="9" t="s">
        <v>2744</v>
      </c>
      <c r="F18" s="9" t="s">
        <v>2745</v>
      </c>
      <c r="G18" s="9" t="s">
        <v>2746</v>
      </c>
      <c r="H18" s="9" t="s">
        <v>2747</v>
      </c>
      <c r="I18" s="9" t="s">
        <v>2748</v>
      </c>
      <c r="J18" s="9" t="s">
        <v>2749</v>
      </c>
      <c r="K18" s="2"/>
      <c r="L18" s="2"/>
      <c r="M18" s="2"/>
      <c r="N18" s="2"/>
      <c r="O18" s="2"/>
    </row>
    <row r="19" spans="1:15" ht="180" x14ac:dyDescent="0.25">
      <c r="A19" s="82">
        <v>17</v>
      </c>
      <c r="B19" s="9" t="s">
        <v>2750</v>
      </c>
      <c r="C19" s="9" t="s">
        <v>2742</v>
      </c>
      <c r="D19" s="9" t="s">
        <v>2751</v>
      </c>
      <c r="E19" s="9" t="s">
        <v>2752</v>
      </c>
      <c r="F19" s="9" t="s">
        <v>2753</v>
      </c>
      <c r="G19" s="9" t="s">
        <v>2746</v>
      </c>
      <c r="H19" s="9" t="s">
        <v>2754</v>
      </c>
      <c r="I19" s="9" t="s">
        <v>2755</v>
      </c>
      <c r="J19" s="9" t="s">
        <v>2756</v>
      </c>
      <c r="K19" s="2"/>
      <c r="L19" s="2"/>
      <c r="M19" s="2"/>
      <c r="N19" s="2"/>
      <c r="O19" s="2"/>
    </row>
    <row r="20" spans="1:15" ht="409.5" x14ac:dyDescent="0.25">
      <c r="A20" s="82">
        <v>18</v>
      </c>
      <c r="B20" s="9" t="s">
        <v>2757</v>
      </c>
      <c r="C20" s="9" t="s">
        <v>2758</v>
      </c>
      <c r="D20" s="9" t="s">
        <v>2759</v>
      </c>
      <c r="E20" s="9" t="s">
        <v>2760</v>
      </c>
      <c r="F20" s="9" t="s">
        <v>2761</v>
      </c>
      <c r="G20" s="9" t="s">
        <v>2762</v>
      </c>
      <c r="H20" s="9" t="s">
        <v>2763</v>
      </c>
      <c r="I20" s="9" t="s">
        <v>2764</v>
      </c>
      <c r="J20" s="9" t="s">
        <v>2765</v>
      </c>
      <c r="K20" s="2"/>
      <c r="L20" s="2"/>
      <c r="M20" s="2"/>
      <c r="N20" s="2"/>
      <c r="O20" s="2"/>
    </row>
    <row r="21" spans="1:15" ht="240" x14ac:dyDescent="0.25">
      <c r="A21" s="82">
        <v>19</v>
      </c>
      <c r="B21" s="9" t="s">
        <v>2766</v>
      </c>
      <c r="C21" s="9" t="s">
        <v>2767</v>
      </c>
      <c r="D21" s="9" t="s">
        <v>2652</v>
      </c>
      <c r="E21" s="9" t="s">
        <v>2768</v>
      </c>
      <c r="F21" s="9" t="s">
        <v>2769</v>
      </c>
      <c r="G21" s="9" t="s">
        <v>1494</v>
      </c>
      <c r="H21" s="9" t="s">
        <v>2770</v>
      </c>
      <c r="I21" s="9" t="s">
        <v>2771</v>
      </c>
      <c r="J21" s="9" t="s">
        <v>2772</v>
      </c>
      <c r="K21" s="2"/>
      <c r="L21" s="2"/>
      <c r="M21" s="2"/>
      <c r="N21" s="2"/>
      <c r="O21" s="2"/>
    </row>
    <row r="22" spans="1:15" ht="225" x14ac:dyDescent="0.25">
      <c r="A22" s="82">
        <v>20</v>
      </c>
      <c r="B22" s="9" t="s">
        <v>2773</v>
      </c>
      <c r="C22" s="9" t="s">
        <v>2767</v>
      </c>
      <c r="D22" s="9" t="s">
        <v>2652</v>
      </c>
      <c r="E22" s="9" t="s">
        <v>2774</v>
      </c>
      <c r="F22" s="9" t="s">
        <v>2775</v>
      </c>
      <c r="G22" s="9" t="s">
        <v>1494</v>
      </c>
      <c r="H22" s="9" t="s">
        <v>2776</v>
      </c>
      <c r="I22" s="9" t="s">
        <v>2777</v>
      </c>
      <c r="J22" s="9" t="s">
        <v>2778</v>
      </c>
      <c r="K22" s="2"/>
      <c r="L22" s="2"/>
      <c r="M22" s="2"/>
      <c r="N22" s="2"/>
      <c r="O22" s="2"/>
    </row>
    <row r="23" spans="1:15" ht="225" x14ac:dyDescent="0.25">
      <c r="A23" s="82">
        <v>21</v>
      </c>
      <c r="B23" s="9" t="s">
        <v>2779</v>
      </c>
      <c r="C23" s="9" t="s">
        <v>2767</v>
      </c>
      <c r="D23" s="9" t="s">
        <v>2659</v>
      </c>
      <c r="E23" s="9" t="s">
        <v>2780</v>
      </c>
      <c r="F23" s="9" t="s">
        <v>2781</v>
      </c>
      <c r="G23" s="9" t="s">
        <v>1494</v>
      </c>
      <c r="H23" s="9" t="s">
        <v>2782</v>
      </c>
      <c r="I23" s="9" t="s">
        <v>2783</v>
      </c>
      <c r="J23" s="9" t="s">
        <v>2784</v>
      </c>
      <c r="K23" s="2"/>
      <c r="L23" s="2"/>
      <c r="M23" s="2"/>
      <c r="N23" s="2"/>
      <c r="O23" s="2"/>
    </row>
    <row r="24" spans="1:15" ht="255" x14ac:dyDescent="0.25">
      <c r="A24" s="82">
        <v>22</v>
      </c>
      <c r="B24" s="9" t="s">
        <v>2785</v>
      </c>
      <c r="C24" s="9" t="s">
        <v>2658</v>
      </c>
      <c r="D24" s="9" t="s">
        <v>2652</v>
      </c>
      <c r="E24" s="9" t="s">
        <v>2786</v>
      </c>
      <c r="F24" s="9" t="s">
        <v>2787</v>
      </c>
      <c r="G24" s="9" t="s">
        <v>1494</v>
      </c>
      <c r="H24" s="9" t="s">
        <v>2788</v>
      </c>
      <c r="I24" s="9" t="s">
        <v>2789</v>
      </c>
      <c r="J24" s="9" t="s">
        <v>2784</v>
      </c>
      <c r="K24" s="2"/>
      <c r="L24" s="2"/>
      <c r="M24" s="2"/>
      <c r="N24" s="2"/>
      <c r="O24" s="2"/>
    </row>
    <row r="25" spans="1:15" ht="210" x14ac:dyDescent="0.25">
      <c r="A25" s="82">
        <v>23</v>
      </c>
      <c r="B25" s="9" t="s">
        <v>2790</v>
      </c>
      <c r="C25" s="9" t="s">
        <v>2742</v>
      </c>
      <c r="D25" s="9" t="s">
        <v>2791</v>
      </c>
      <c r="E25" s="9" t="s">
        <v>2792</v>
      </c>
      <c r="F25" s="9" t="s">
        <v>2793</v>
      </c>
      <c r="G25" s="9" t="s">
        <v>1494</v>
      </c>
      <c r="H25" s="9" t="s">
        <v>2794</v>
      </c>
      <c r="I25" s="9" t="s">
        <v>2795</v>
      </c>
      <c r="J25" s="9" t="s">
        <v>2796</v>
      </c>
      <c r="K25" s="2"/>
      <c r="L25" s="2"/>
      <c r="M25" s="2"/>
      <c r="N25" s="2"/>
      <c r="O25" s="2"/>
    </row>
    <row r="26" spans="1:15" ht="409.5" x14ac:dyDescent="0.25">
      <c r="A26" s="82">
        <v>24</v>
      </c>
      <c r="B26" s="9" t="s">
        <v>2797</v>
      </c>
      <c r="C26" s="9" t="s">
        <v>2798</v>
      </c>
      <c r="D26" s="9" t="s">
        <v>2799</v>
      </c>
      <c r="E26" s="9" t="s">
        <v>2800</v>
      </c>
      <c r="F26" s="9" t="s">
        <v>2801</v>
      </c>
      <c r="G26" s="9" t="s">
        <v>1494</v>
      </c>
      <c r="H26" s="9" t="s">
        <v>2802</v>
      </c>
      <c r="I26" s="9" t="s">
        <v>2803</v>
      </c>
      <c r="J26" s="9" t="s">
        <v>2804</v>
      </c>
      <c r="K26" s="2"/>
      <c r="L26" s="2"/>
      <c r="M26" s="2"/>
      <c r="N26" s="2"/>
      <c r="O26" s="2"/>
    </row>
    <row r="27" spans="1:15" ht="225" x14ac:dyDescent="0.25">
      <c r="A27" s="82">
        <v>25</v>
      </c>
      <c r="B27" s="9" t="s">
        <v>2805</v>
      </c>
      <c r="C27" s="9" t="s">
        <v>2767</v>
      </c>
      <c r="D27" s="9" t="s">
        <v>2659</v>
      </c>
      <c r="E27" s="9" t="s">
        <v>2806</v>
      </c>
      <c r="F27" s="9" t="s">
        <v>2807</v>
      </c>
      <c r="G27" s="9" t="s">
        <v>1494</v>
      </c>
      <c r="H27" s="9" t="s">
        <v>2808</v>
      </c>
      <c r="I27" s="9" t="s">
        <v>2809</v>
      </c>
      <c r="J27" s="9" t="s">
        <v>2810</v>
      </c>
      <c r="K27" s="2"/>
      <c r="L27" s="2"/>
      <c r="M27" s="2"/>
      <c r="N27" s="2"/>
      <c r="O27" s="2"/>
    </row>
    <row r="28" spans="1:15" ht="409.5" x14ac:dyDescent="0.25">
      <c r="A28" s="82">
        <v>26</v>
      </c>
      <c r="B28" s="9" t="s">
        <v>2811</v>
      </c>
      <c r="C28" s="9" t="s">
        <v>2798</v>
      </c>
      <c r="D28" s="9" t="s">
        <v>2799</v>
      </c>
      <c r="E28" s="9" t="s">
        <v>2812</v>
      </c>
      <c r="F28" s="9" t="s">
        <v>2813</v>
      </c>
      <c r="G28" s="9" t="s">
        <v>2814</v>
      </c>
      <c r="H28" s="9" t="s">
        <v>2815</v>
      </c>
      <c r="I28" s="9" t="s">
        <v>2816</v>
      </c>
      <c r="J28" s="9" t="s">
        <v>2817</v>
      </c>
      <c r="K28" s="2"/>
      <c r="L28" s="2"/>
      <c r="M28" s="2"/>
      <c r="N28" s="2"/>
      <c r="O28" s="2"/>
    </row>
    <row r="29" spans="1:15" ht="225" x14ac:dyDescent="0.25">
      <c r="A29" s="82">
        <v>27</v>
      </c>
      <c r="B29" s="9" t="s">
        <v>2818</v>
      </c>
      <c r="C29" s="9" t="s">
        <v>2819</v>
      </c>
      <c r="D29" s="9" t="s">
        <v>2799</v>
      </c>
      <c r="E29" s="9" t="s">
        <v>2820</v>
      </c>
      <c r="F29" s="9" t="s">
        <v>2821</v>
      </c>
      <c r="G29" s="9" t="s">
        <v>2814</v>
      </c>
      <c r="H29" s="9" t="s">
        <v>2822</v>
      </c>
      <c r="I29" s="9" t="s">
        <v>2823</v>
      </c>
      <c r="J29" s="9" t="s">
        <v>2824</v>
      </c>
      <c r="K29" s="2"/>
      <c r="L29" s="2"/>
      <c r="M29" s="2"/>
      <c r="N29" s="2"/>
      <c r="O29" s="2"/>
    </row>
    <row r="30" spans="1:15" x14ac:dyDescent="0.25">
      <c r="A30" s="3"/>
      <c r="B30" s="3"/>
      <c r="C30" s="3"/>
      <c r="D30" s="3"/>
      <c r="E30" s="3"/>
      <c r="F30" s="3"/>
      <c r="G30" s="3"/>
      <c r="H30" s="3"/>
      <c r="I30" s="3"/>
      <c r="J30" s="3"/>
      <c r="K30" s="2"/>
      <c r="L30" s="2"/>
      <c r="M30" s="2"/>
      <c r="N30" s="2"/>
      <c r="O30" s="2"/>
    </row>
    <row r="31" spans="1:15" x14ac:dyDescent="0.25">
      <c r="A31" s="3"/>
      <c r="B31" s="3"/>
      <c r="C31" s="3"/>
      <c r="D31" s="3"/>
      <c r="E31" s="3"/>
      <c r="F31" s="3"/>
      <c r="G31" s="3"/>
      <c r="H31" s="3"/>
      <c r="I31" s="3"/>
      <c r="J31" s="3"/>
      <c r="K31" s="2"/>
      <c r="L31" s="2"/>
      <c r="M31" s="2"/>
      <c r="N31" s="2"/>
      <c r="O31" s="2"/>
    </row>
    <row r="32" spans="1:15" x14ac:dyDescent="0.25">
      <c r="A32" s="3"/>
      <c r="B32" s="3"/>
      <c r="C32" s="3"/>
      <c r="D32" s="3"/>
      <c r="E32" s="3"/>
      <c r="F32" s="3"/>
      <c r="G32" s="3"/>
      <c r="H32" s="3"/>
      <c r="I32" s="3"/>
      <c r="J32" s="3"/>
      <c r="K32" s="2"/>
      <c r="L32" s="2"/>
      <c r="M32" s="2"/>
      <c r="N32" s="2"/>
      <c r="O32" s="2"/>
    </row>
    <row r="33" spans="1:15" x14ac:dyDescent="0.25">
      <c r="A33" s="3"/>
      <c r="B33" s="3"/>
      <c r="C33" s="3"/>
      <c r="D33" s="3"/>
      <c r="E33" s="3"/>
      <c r="F33" s="3"/>
      <c r="G33" s="3"/>
      <c r="H33" s="3"/>
      <c r="I33" s="3"/>
      <c r="J33" s="3"/>
      <c r="K33" s="2"/>
      <c r="L33" s="2"/>
      <c r="M33" s="2"/>
      <c r="N33" s="2"/>
      <c r="O33" s="2"/>
    </row>
    <row r="34" spans="1:15" x14ac:dyDescent="0.25">
      <c r="A34" s="3"/>
      <c r="B34" s="3"/>
      <c r="C34" s="3"/>
      <c r="D34" s="3"/>
      <c r="E34" s="3"/>
      <c r="F34" s="3"/>
      <c r="G34" s="3"/>
      <c r="H34" s="3"/>
      <c r="I34" s="3"/>
      <c r="J34" s="3"/>
      <c r="K34" s="2"/>
      <c r="L34" s="2"/>
      <c r="M34" s="2"/>
      <c r="N34" s="2"/>
      <c r="O34" s="2"/>
    </row>
    <row r="35" spans="1:15" x14ac:dyDescent="0.25">
      <c r="A35" s="2"/>
      <c r="B35" s="2"/>
      <c r="C35" s="2"/>
      <c r="D35" s="2"/>
      <c r="E35" s="2"/>
      <c r="F35" s="2"/>
      <c r="G35" s="2"/>
      <c r="H35" s="2"/>
      <c r="I35" s="2"/>
      <c r="J35" s="2"/>
      <c r="K35" s="2"/>
      <c r="L35" s="2"/>
      <c r="M35" s="2"/>
      <c r="N35" s="2"/>
      <c r="O35" s="2"/>
    </row>
    <row r="36" spans="1:15" x14ac:dyDescent="0.25">
      <c r="A36" s="2"/>
      <c r="B36" s="2"/>
      <c r="C36" s="2"/>
      <c r="D36" s="2"/>
      <c r="E36" s="2"/>
      <c r="F36" s="2"/>
      <c r="G36" s="2"/>
      <c r="H36" s="2"/>
      <c r="I36" s="2"/>
      <c r="J36" s="2"/>
      <c r="K36" s="2"/>
      <c r="L36" s="2"/>
      <c r="M36" s="2"/>
      <c r="N36" s="2"/>
      <c r="O36" s="2"/>
    </row>
    <row r="37" spans="1:15" x14ac:dyDescent="0.25">
      <c r="A37" s="2"/>
      <c r="B37" s="2"/>
      <c r="C37" s="2"/>
      <c r="D37" s="2"/>
      <c r="E37" s="2"/>
      <c r="F37" s="2"/>
      <c r="G37" s="2"/>
      <c r="H37" s="2"/>
      <c r="I37" s="2"/>
      <c r="J37" s="2"/>
      <c r="K37" s="2"/>
      <c r="L37" s="2"/>
      <c r="M37" s="2"/>
      <c r="N37" s="2"/>
      <c r="O37" s="2"/>
    </row>
    <row r="38" spans="1:15" x14ac:dyDescent="0.25">
      <c r="A38" s="2"/>
      <c r="B38" s="2"/>
      <c r="C38" s="2"/>
      <c r="D38" s="2"/>
      <c r="E38" s="2"/>
      <c r="F38" s="2"/>
      <c r="G38" s="2"/>
      <c r="H38" s="2"/>
      <c r="I38" s="2"/>
      <c r="J38" s="2"/>
      <c r="K38" s="2"/>
      <c r="L38" s="2"/>
      <c r="M38" s="2"/>
      <c r="N38" s="2"/>
      <c r="O38" s="2"/>
    </row>
    <row r="39" spans="1:15" x14ac:dyDescent="0.25">
      <c r="A39" s="2"/>
      <c r="B39" s="2"/>
      <c r="C39" s="2"/>
      <c r="D39" s="2"/>
      <c r="E39" s="2"/>
      <c r="F39" s="2"/>
      <c r="G39" s="2"/>
      <c r="H39" s="2"/>
      <c r="I39" s="2"/>
      <c r="J39" s="2"/>
      <c r="K39" s="2"/>
      <c r="L39" s="2"/>
      <c r="M39" s="2"/>
      <c r="N39" s="2"/>
      <c r="O39" s="2"/>
    </row>
    <row r="40" spans="1:15" x14ac:dyDescent="0.25">
      <c r="A40" s="2"/>
      <c r="B40" s="2"/>
      <c r="C40" s="2"/>
      <c r="D40" s="2"/>
      <c r="E40" s="2"/>
      <c r="F40" s="2"/>
      <c r="G40" s="2"/>
      <c r="H40" s="2"/>
      <c r="I40" s="2"/>
      <c r="J40" s="2"/>
      <c r="K40" s="2"/>
      <c r="L40" s="2"/>
      <c r="M40" s="2"/>
      <c r="N40" s="2"/>
      <c r="O40" s="2"/>
    </row>
  </sheetData>
  <mergeCells count="2">
    <mergeCell ref="B1:B2"/>
    <mergeCell ref="D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3603-64C9-4E03-BA19-E648FA18E6DD}">
  <sheetPr>
    <tabColor theme="4" tint="-0.249977111117893"/>
  </sheetPr>
  <dimension ref="A1:M39"/>
  <sheetViews>
    <sheetView showGridLines="0" topLeftCell="A31" zoomScale="85" zoomScaleNormal="85" workbookViewId="0">
      <selection activeCell="B33" sqref="B33"/>
    </sheetView>
  </sheetViews>
  <sheetFormatPr defaultColWidth="10.28515625" defaultRowHeight="15" x14ac:dyDescent="0.25"/>
  <cols>
    <col min="1" max="1" width="10.7109375" style="22" customWidth="1"/>
    <col min="2" max="2" width="75.28515625" style="4" bestFit="1" customWidth="1"/>
    <col min="3" max="3" width="51.42578125" style="4" customWidth="1"/>
    <col min="4" max="4" width="17.85546875" style="4" bestFit="1" customWidth="1"/>
    <col min="5" max="13" width="15.42578125" style="23" customWidth="1"/>
    <col min="14" max="16384" width="10.28515625" style="4"/>
  </cols>
  <sheetData>
    <row r="1" spans="1:13" ht="33" customHeight="1" x14ac:dyDescent="0.25">
      <c r="A1" s="313" t="s">
        <v>2825</v>
      </c>
      <c r="B1" s="314"/>
      <c r="C1" s="314"/>
      <c r="D1" s="314"/>
      <c r="E1" s="314"/>
      <c r="F1" s="314"/>
      <c r="G1" s="314"/>
      <c r="H1" s="314"/>
      <c r="I1" s="314"/>
      <c r="J1" s="314"/>
      <c r="K1" s="314"/>
      <c r="L1" s="314"/>
      <c r="M1" s="315"/>
    </row>
    <row r="2" spans="1:13" ht="33" customHeight="1" x14ac:dyDescent="0.25">
      <c r="A2" s="316" t="s">
        <v>2826</v>
      </c>
      <c r="B2" s="317"/>
      <c r="C2" s="317"/>
      <c r="D2" s="317"/>
      <c r="E2" s="317"/>
      <c r="F2" s="317"/>
      <c r="G2" s="317"/>
      <c r="H2" s="317"/>
      <c r="I2" s="317"/>
      <c r="J2" s="317"/>
      <c r="K2" s="317"/>
      <c r="L2" s="317"/>
      <c r="M2" s="318"/>
    </row>
    <row r="3" spans="1:13" s="5" customFormat="1" ht="31.5" customHeight="1" x14ac:dyDescent="0.25">
      <c r="A3" s="319" t="s">
        <v>0</v>
      </c>
      <c r="B3" s="319" t="s">
        <v>2827</v>
      </c>
      <c r="C3" s="323" t="s">
        <v>2828</v>
      </c>
      <c r="D3" s="323" t="s">
        <v>2829</v>
      </c>
      <c r="E3" s="326" t="s">
        <v>2830</v>
      </c>
      <c r="F3" s="327"/>
      <c r="G3" s="327"/>
      <c r="H3" s="327"/>
      <c r="I3" s="327"/>
      <c r="J3" s="327"/>
      <c r="K3" s="327"/>
      <c r="L3" s="327"/>
      <c r="M3" s="328"/>
    </row>
    <row r="4" spans="1:13" x14ac:dyDescent="0.25">
      <c r="A4" s="320"/>
      <c r="B4" s="322"/>
      <c r="C4" s="324"/>
      <c r="D4" s="325"/>
      <c r="E4" s="329" t="s">
        <v>2831</v>
      </c>
      <c r="F4" s="327"/>
      <c r="G4" s="328"/>
      <c r="H4" s="329" t="s">
        <v>2832</v>
      </c>
      <c r="I4" s="327"/>
      <c r="J4" s="328"/>
      <c r="K4" s="329" t="s">
        <v>2833</v>
      </c>
      <c r="L4" s="327"/>
      <c r="M4" s="328"/>
    </row>
    <row r="5" spans="1:13" ht="31.5" customHeight="1" x14ac:dyDescent="0.25">
      <c r="A5" s="321"/>
      <c r="B5" s="321"/>
      <c r="C5" s="324"/>
      <c r="D5" s="324"/>
      <c r="E5" s="6" t="s">
        <v>2834</v>
      </c>
      <c r="F5" s="6" t="s">
        <v>2835</v>
      </c>
      <c r="G5" s="6" t="s">
        <v>2836</v>
      </c>
      <c r="H5" s="6" t="s">
        <v>2834</v>
      </c>
      <c r="I5" s="6" t="s">
        <v>2835</v>
      </c>
      <c r="J5" s="6" t="s">
        <v>2836</v>
      </c>
      <c r="K5" s="6" t="s">
        <v>2834</v>
      </c>
      <c r="L5" s="6" t="s">
        <v>2835</v>
      </c>
      <c r="M5" s="6" t="s">
        <v>2836</v>
      </c>
    </row>
    <row r="6" spans="1:13" x14ac:dyDescent="0.25">
      <c r="A6" s="7" t="s">
        <v>2837</v>
      </c>
      <c r="B6" s="8" t="s">
        <v>2838</v>
      </c>
      <c r="C6" s="9"/>
      <c r="D6" s="10" t="s">
        <v>2839</v>
      </c>
      <c r="E6" s="11">
        <v>1.1862281336756364E-3</v>
      </c>
      <c r="F6" s="12">
        <v>2.2423103774999783E-3</v>
      </c>
      <c r="G6" s="13" t="s">
        <v>2840</v>
      </c>
      <c r="H6" s="14">
        <v>4.5027287089292054E-3</v>
      </c>
      <c r="I6" s="14">
        <v>3.8948755948939205E-3</v>
      </c>
      <c r="J6" s="15" t="s">
        <v>2840</v>
      </c>
      <c r="K6" s="12">
        <v>6.2502311332487412E-3</v>
      </c>
      <c r="L6" s="12">
        <v>3.3725043613504579E-3</v>
      </c>
      <c r="M6" s="13" t="s">
        <v>2840</v>
      </c>
    </row>
    <row r="7" spans="1:13" x14ac:dyDescent="0.25">
      <c r="A7" s="16">
        <v>1</v>
      </c>
      <c r="B7" s="17" t="s">
        <v>2841</v>
      </c>
      <c r="C7" s="9"/>
      <c r="D7" s="10" t="s">
        <v>2839</v>
      </c>
      <c r="E7" s="12">
        <v>-8.1324649833570021E-5</v>
      </c>
      <c r="F7" s="12">
        <v>8.026364160985673E-4</v>
      </c>
      <c r="G7" s="18" t="s">
        <v>2840</v>
      </c>
      <c r="H7" s="14">
        <v>7.4242927910472931E-5</v>
      </c>
      <c r="I7" s="14">
        <v>1.2922202472867011E-3</v>
      </c>
      <c r="J7" s="19" t="s">
        <v>2840</v>
      </c>
      <c r="K7" s="12">
        <v>1.4428875821961287E-3</v>
      </c>
      <c r="L7" s="12">
        <v>1.0699349960621154E-3</v>
      </c>
      <c r="M7" s="18" t="s">
        <v>2840</v>
      </c>
    </row>
    <row r="8" spans="1:13" ht="150" x14ac:dyDescent="0.25">
      <c r="A8" s="20" t="s">
        <v>2842</v>
      </c>
      <c r="B8" s="17" t="s">
        <v>2843</v>
      </c>
      <c r="C8" s="9" t="s">
        <v>2844</v>
      </c>
      <c r="D8" s="10" t="s">
        <v>2839</v>
      </c>
      <c r="E8" s="12">
        <v>-3.2658472143953801E-5</v>
      </c>
      <c r="F8" s="12">
        <v>7.3812437578979498E-5</v>
      </c>
      <c r="G8" s="18" t="s">
        <v>2840</v>
      </c>
      <c r="H8" s="14">
        <v>1.194077987576315E-5</v>
      </c>
      <c r="I8" s="14">
        <v>1.2176300112098882E-4</v>
      </c>
      <c r="J8" s="19" t="s">
        <v>2840</v>
      </c>
      <c r="K8" s="12">
        <v>1.3005480782979367E-4</v>
      </c>
      <c r="L8" s="12">
        <v>9.0470369898731958E-5</v>
      </c>
      <c r="M8" s="18" t="s">
        <v>2840</v>
      </c>
    </row>
    <row r="9" spans="1:13" ht="30" x14ac:dyDescent="0.25">
      <c r="A9" s="20" t="s">
        <v>2845</v>
      </c>
      <c r="B9" s="17" t="s">
        <v>2846</v>
      </c>
      <c r="C9" s="9" t="s">
        <v>2847</v>
      </c>
      <c r="D9" s="10" t="s">
        <v>2839</v>
      </c>
      <c r="E9" s="12">
        <v>7.7847770145744699E-6</v>
      </c>
      <c r="F9" s="12">
        <v>7.8468142241661099E-6</v>
      </c>
      <c r="G9" s="18" t="s">
        <v>2840</v>
      </c>
      <c r="H9" s="14">
        <v>1.2188723452766199E-7</v>
      </c>
      <c r="I9" s="14">
        <v>1.2095825861368999E-5</v>
      </c>
      <c r="J9" s="19" t="s">
        <v>2840</v>
      </c>
      <c r="K9" s="12">
        <v>3.0905598094044302E-6</v>
      </c>
      <c r="L9" s="12">
        <v>1.1433790316761601E-5</v>
      </c>
      <c r="M9" s="18" t="s">
        <v>2840</v>
      </c>
    </row>
    <row r="10" spans="1:13" ht="120" x14ac:dyDescent="0.25">
      <c r="A10" s="21" t="s">
        <v>2848</v>
      </c>
      <c r="B10" s="17" t="s">
        <v>2849</v>
      </c>
      <c r="C10" s="9" t="s">
        <v>2850</v>
      </c>
      <c r="D10" s="10" t="s">
        <v>2839</v>
      </c>
      <c r="E10" s="12">
        <v>-5.0458328310409895E-5</v>
      </c>
      <c r="F10" s="12">
        <v>1.6281217475655501E-4</v>
      </c>
      <c r="G10" s="18" t="s">
        <v>2840</v>
      </c>
      <c r="H10" s="14">
        <v>-2.3360713840125899E-5</v>
      </c>
      <c r="I10" s="14">
        <v>3.4281591238172199E-4</v>
      </c>
      <c r="J10" s="19" t="s">
        <v>2840</v>
      </c>
      <c r="K10" s="12">
        <v>4.55883232411525E-4</v>
      </c>
      <c r="L10" s="12">
        <v>3.2868235034721999E-4</v>
      </c>
      <c r="M10" s="18" t="s">
        <v>2840</v>
      </c>
    </row>
    <row r="11" spans="1:13" ht="360" x14ac:dyDescent="0.25">
      <c r="A11" s="20" t="s">
        <v>2851</v>
      </c>
      <c r="B11" s="17" t="s">
        <v>2852</v>
      </c>
      <c r="C11" s="9" t="s">
        <v>2853</v>
      </c>
      <c r="D11" s="10" t="s">
        <v>2839</v>
      </c>
      <c r="E11" s="12">
        <v>7.1563148489994395E-5</v>
      </c>
      <c r="F11" s="12">
        <v>1.7030653024441257E-4</v>
      </c>
      <c r="G11" s="18" t="s">
        <v>2840</v>
      </c>
      <c r="H11" s="14">
        <v>7.7909810785703525E-5</v>
      </c>
      <c r="I11" s="14">
        <v>2.6150878751085598E-4</v>
      </c>
      <c r="J11" s="19" t="s">
        <v>2840</v>
      </c>
      <c r="K11" s="12">
        <v>2.9308965424656958E-4</v>
      </c>
      <c r="L11" s="12">
        <v>1.9614489231956062E-4</v>
      </c>
      <c r="M11" s="18" t="s">
        <v>2840</v>
      </c>
    </row>
    <row r="12" spans="1:13" ht="105" x14ac:dyDescent="0.25">
      <c r="A12" s="20" t="s">
        <v>2854</v>
      </c>
      <c r="B12" s="17" t="s">
        <v>2855</v>
      </c>
      <c r="C12" s="9" t="s">
        <v>2856</v>
      </c>
      <c r="D12" s="10" t="s">
        <v>2839</v>
      </c>
      <c r="E12" s="12">
        <v>-5.6278046633218004E-5</v>
      </c>
      <c r="F12" s="12">
        <v>2.3426733182407798E-4</v>
      </c>
      <c r="G12" s="18" t="s">
        <v>2840</v>
      </c>
      <c r="H12" s="14">
        <v>3.35545590446351E-6</v>
      </c>
      <c r="I12" s="14">
        <v>3.54588220959906E-4</v>
      </c>
      <c r="J12" s="19" t="s">
        <v>2840</v>
      </c>
      <c r="K12" s="12">
        <v>4.1363418312445605E-4</v>
      </c>
      <c r="L12" s="12">
        <v>2.8701582513490599E-4</v>
      </c>
      <c r="M12" s="18" t="s">
        <v>2840</v>
      </c>
    </row>
    <row r="13" spans="1:13" ht="105" x14ac:dyDescent="0.25">
      <c r="A13" s="20" t="s">
        <v>2857</v>
      </c>
      <c r="B13" s="17" t="s">
        <v>2858</v>
      </c>
      <c r="C13" s="9" t="s">
        <v>2859</v>
      </c>
      <c r="D13" s="10" t="s">
        <v>2839</v>
      </c>
      <c r="E13" s="12">
        <v>-2.1277728250557199E-5</v>
      </c>
      <c r="F13" s="12">
        <v>1.5359112747037609E-4</v>
      </c>
      <c r="G13" s="18" t="s">
        <v>2840</v>
      </c>
      <c r="H13" s="14">
        <v>4.27570795014098E-6</v>
      </c>
      <c r="I13" s="14">
        <v>1.9944849945185931E-4</v>
      </c>
      <c r="J13" s="19" t="s">
        <v>2840</v>
      </c>
      <c r="K13" s="12">
        <v>1.4713514477437999E-4</v>
      </c>
      <c r="L13" s="12">
        <v>1.561877680449352E-4</v>
      </c>
      <c r="M13" s="18" t="s">
        <v>2840</v>
      </c>
    </row>
    <row r="14" spans="1:13" x14ac:dyDescent="0.25">
      <c r="A14" s="16" t="s">
        <v>2860</v>
      </c>
      <c r="B14" s="17" t="s">
        <v>2861</v>
      </c>
      <c r="C14" s="9"/>
      <c r="D14" s="10" t="s">
        <v>2839</v>
      </c>
      <c r="E14" s="12">
        <v>1.4307691558348428E-3</v>
      </c>
      <c r="F14" s="12">
        <v>8.467929729519824E-4</v>
      </c>
      <c r="G14" s="18" t="s">
        <v>2840</v>
      </c>
      <c r="H14" s="14">
        <v>3.1377694780639893E-3</v>
      </c>
      <c r="I14" s="14">
        <v>5.025687273260142E-4</v>
      </c>
      <c r="J14" s="19" t="s">
        <v>2840</v>
      </c>
      <c r="K14" s="12">
        <v>1.9027504355306759E-3</v>
      </c>
      <c r="L14" s="12">
        <v>2.8029443025423539E-4</v>
      </c>
      <c r="M14" s="18" t="s">
        <v>2840</v>
      </c>
    </row>
    <row r="15" spans="1:13" ht="135" x14ac:dyDescent="0.25">
      <c r="A15" s="20" t="s">
        <v>2862</v>
      </c>
      <c r="B15" s="17" t="s">
        <v>2863</v>
      </c>
      <c r="C15" s="9" t="s">
        <v>2864</v>
      </c>
      <c r="D15" s="10" t="s">
        <v>2839</v>
      </c>
      <c r="E15" s="12">
        <v>5.0592171715069223E-4</v>
      </c>
      <c r="F15" s="12">
        <v>4.1185227933682211E-4</v>
      </c>
      <c r="G15" s="18" t="s">
        <v>2840</v>
      </c>
      <c r="H15" s="14">
        <v>8.1649227826008396E-4</v>
      </c>
      <c r="I15" s="14">
        <v>2.0947231162859997E-5</v>
      </c>
      <c r="J15" s="19" t="s">
        <v>2840</v>
      </c>
      <c r="K15" s="12">
        <v>5.3157564890593545E-4</v>
      </c>
      <c r="L15" s="12">
        <v>1.107215439704045E-4</v>
      </c>
      <c r="M15" s="18" t="s">
        <v>2840</v>
      </c>
    </row>
    <row r="16" spans="1:13" ht="60" x14ac:dyDescent="0.25">
      <c r="A16" s="20" t="s">
        <v>2865</v>
      </c>
      <c r="B16" s="17" t="s">
        <v>2866</v>
      </c>
      <c r="C16" s="9" t="s">
        <v>2867</v>
      </c>
      <c r="D16" s="10" t="s">
        <v>2839</v>
      </c>
      <c r="E16" s="12">
        <v>-4.9906200502714E-5</v>
      </c>
      <c r="F16" s="12">
        <v>-3.1918223090343604E-5</v>
      </c>
      <c r="G16" s="18" t="s">
        <v>2840</v>
      </c>
      <c r="H16" s="14">
        <v>2.8966057462653799E-4</v>
      </c>
      <c r="I16" s="14">
        <v>8.7800701202844791E-5</v>
      </c>
      <c r="J16" s="19" t="s">
        <v>2840</v>
      </c>
      <c r="K16" s="12">
        <v>2.0602105573264099E-4</v>
      </c>
      <c r="L16" s="12">
        <v>2.01554606085175E-5</v>
      </c>
      <c r="M16" s="18" t="s">
        <v>2840</v>
      </c>
    </row>
    <row r="17" spans="1:13" ht="90" x14ac:dyDescent="0.25">
      <c r="A17" s="20" t="s">
        <v>2868</v>
      </c>
      <c r="B17" s="17" t="s">
        <v>2869</v>
      </c>
      <c r="C17" s="9" t="s">
        <v>2870</v>
      </c>
      <c r="D17" s="10" t="s">
        <v>2839</v>
      </c>
      <c r="E17" s="12">
        <v>1.4591539041397504E-4</v>
      </c>
      <c r="F17" s="12">
        <v>6.2484009122343296E-5</v>
      </c>
      <c r="G17" s="18" t="s">
        <v>2840</v>
      </c>
      <c r="H17" s="14">
        <v>3.0349926591832733E-4</v>
      </c>
      <c r="I17" s="14">
        <v>2.4618614103299998E-5</v>
      </c>
      <c r="J17" s="19" t="s">
        <v>2840</v>
      </c>
      <c r="K17" s="12">
        <v>7.5804320201822096E-5</v>
      </c>
      <c r="L17" s="12">
        <v>1.0998158403774381E-5</v>
      </c>
      <c r="M17" s="18" t="s">
        <v>2840</v>
      </c>
    </row>
    <row r="18" spans="1:13" ht="60" x14ac:dyDescent="0.25">
      <c r="A18" s="20" t="s">
        <v>2871</v>
      </c>
      <c r="B18" s="17" t="s">
        <v>2872</v>
      </c>
      <c r="C18" s="9" t="s">
        <v>2873</v>
      </c>
      <c r="D18" s="10" t="s">
        <v>2839</v>
      </c>
      <c r="E18" s="12">
        <v>-2.0832082985200498E-5</v>
      </c>
      <c r="F18" s="12">
        <v>-1.5704832341145701E-5</v>
      </c>
      <c r="G18" s="18" t="s">
        <v>2840</v>
      </c>
      <c r="H18" s="14">
        <v>1.26334941083162E-4</v>
      </c>
      <c r="I18" s="14">
        <v>4.3097387309565304E-5</v>
      </c>
      <c r="J18" s="19" t="s">
        <v>2840</v>
      </c>
      <c r="K18" s="12">
        <v>1.02578171139678E-4</v>
      </c>
      <c r="L18" s="12">
        <v>9.8093410050292801E-6</v>
      </c>
      <c r="M18" s="18" t="s">
        <v>2840</v>
      </c>
    </row>
    <row r="19" spans="1:13" ht="149.25" customHeight="1" x14ac:dyDescent="0.25">
      <c r="A19" s="20" t="s">
        <v>2874</v>
      </c>
      <c r="B19" s="17" t="s">
        <v>2875</v>
      </c>
      <c r="C19" s="9" t="s">
        <v>2876</v>
      </c>
      <c r="D19" s="10" t="s">
        <v>2839</v>
      </c>
      <c r="E19" s="12">
        <v>6.1845394722848102E-4</v>
      </c>
      <c r="F19" s="12">
        <v>2.0275312149675698E-4</v>
      </c>
      <c r="G19" s="18" t="s">
        <v>2840</v>
      </c>
      <c r="H19" s="14">
        <v>7.963036299098999E-4</v>
      </c>
      <c r="I19" s="14">
        <v>1.9772718606714298E-4</v>
      </c>
      <c r="J19" s="19" t="s">
        <v>2840</v>
      </c>
      <c r="K19" s="12">
        <v>4.0325537146457301E-4</v>
      </c>
      <c r="L19" s="12">
        <v>1.9603639092258303E-5</v>
      </c>
      <c r="M19" s="18" t="s">
        <v>2840</v>
      </c>
    </row>
    <row r="20" spans="1:13" ht="60" x14ac:dyDescent="0.25">
      <c r="A20" s="20" t="s">
        <v>2877</v>
      </c>
      <c r="B20" s="17" t="s">
        <v>2878</v>
      </c>
      <c r="C20" s="9" t="s">
        <v>2879</v>
      </c>
      <c r="D20" s="10" t="s">
        <v>2839</v>
      </c>
      <c r="E20" s="12">
        <v>2.7760689292533102E-4</v>
      </c>
      <c r="F20" s="12">
        <v>2.0761794794621501E-4</v>
      </c>
      <c r="G20" s="18" t="s">
        <v>2840</v>
      </c>
      <c r="H20" s="14">
        <v>5.0468763541622298E-4</v>
      </c>
      <c r="I20" s="14">
        <v>-2.71085410037397E-5</v>
      </c>
      <c r="J20" s="19" t="s">
        <v>2840</v>
      </c>
      <c r="K20" s="12">
        <v>2.9586997694219802E-4</v>
      </c>
      <c r="L20" s="12">
        <v>3.29371233729336E-5</v>
      </c>
      <c r="M20" s="18" t="s">
        <v>2840</v>
      </c>
    </row>
    <row r="21" spans="1:13" ht="135" x14ac:dyDescent="0.25">
      <c r="A21" s="20" t="s">
        <v>2880</v>
      </c>
      <c r="B21" s="17" t="s">
        <v>2881</v>
      </c>
      <c r="C21" s="9" t="s">
        <v>2882</v>
      </c>
      <c r="D21" s="10" t="s">
        <v>2839</v>
      </c>
      <c r="E21" s="12">
        <v>-2.1005028873477502E-5</v>
      </c>
      <c r="F21" s="12">
        <v>2.28934139965276E-5</v>
      </c>
      <c r="G21" s="18" t="s">
        <v>2840</v>
      </c>
      <c r="H21" s="14">
        <v>7.6204935850587892E-5</v>
      </c>
      <c r="I21" s="14">
        <v>1.0770199587750721E-4</v>
      </c>
      <c r="J21" s="19" t="s">
        <v>2840</v>
      </c>
      <c r="K21" s="12">
        <v>1.5087686579273729E-4</v>
      </c>
      <c r="L21" s="12">
        <v>6.2221185296751371E-5</v>
      </c>
      <c r="M21" s="18" t="s">
        <v>2840</v>
      </c>
    </row>
    <row r="22" spans="1:13" ht="45" x14ac:dyDescent="0.25">
      <c r="A22" s="20" t="s">
        <v>2883</v>
      </c>
      <c r="B22" s="17" t="s">
        <v>2884</v>
      </c>
      <c r="C22" s="9" t="s">
        <v>2885</v>
      </c>
      <c r="D22" s="10" t="s">
        <v>2839</v>
      </c>
      <c r="E22" s="12">
        <v>-9.4423888888917096E-6</v>
      </c>
      <c r="F22" s="12">
        <v>-6.9620231952782799E-6</v>
      </c>
      <c r="G22" s="18" t="s">
        <v>2840</v>
      </c>
      <c r="H22" s="14">
        <v>1.1784017042959499E-4</v>
      </c>
      <c r="I22" s="14">
        <v>4.1038887526711997E-5</v>
      </c>
      <c r="J22" s="19" t="s">
        <v>2840</v>
      </c>
      <c r="K22" s="12">
        <v>6.8350329263333607E-5</v>
      </c>
      <c r="L22" s="12">
        <v>6.7656896427514798E-6</v>
      </c>
      <c r="M22" s="18" t="s">
        <v>2840</v>
      </c>
    </row>
    <row r="23" spans="1:13" ht="45" x14ac:dyDescent="0.25">
      <c r="A23" s="20" t="s">
        <v>2886</v>
      </c>
      <c r="B23" s="17" t="s">
        <v>2887</v>
      </c>
      <c r="C23" s="9" t="s">
        <v>2888</v>
      </c>
      <c r="D23" s="10" t="s">
        <v>2839</v>
      </c>
      <c r="E23" s="12">
        <v>-1.5943090633352399E-5</v>
      </c>
      <c r="F23" s="12">
        <v>-6.2227203199150008E-6</v>
      </c>
      <c r="G23" s="18" t="s">
        <v>2840</v>
      </c>
      <c r="H23" s="14">
        <v>1.0674604656957199E-4</v>
      </c>
      <c r="I23" s="14">
        <v>6.7452650798216496E-6</v>
      </c>
      <c r="J23" s="19" t="s">
        <v>2840</v>
      </c>
      <c r="K23" s="12">
        <v>6.8418696087757497E-5</v>
      </c>
      <c r="L23" s="12">
        <v>7.08228886181495E-6</v>
      </c>
      <c r="M23" s="18" t="s">
        <v>2840</v>
      </c>
    </row>
    <row r="24" spans="1:13" x14ac:dyDescent="0.25">
      <c r="A24" s="16" t="s">
        <v>2889</v>
      </c>
      <c r="B24" s="17" t="s">
        <v>2890</v>
      </c>
      <c r="C24" s="9"/>
      <c r="D24" s="10" t="s">
        <v>2839</v>
      </c>
      <c r="E24" s="12">
        <v>1.1292475412050259E-4</v>
      </c>
      <c r="F24" s="12">
        <v>1.34493636660848E-4</v>
      </c>
      <c r="G24" s="18" t="s">
        <v>2840</v>
      </c>
      <c r="H24" s="14">
        <v>8.5324022371580208E-4</v>
      </c>
      <c r="I24" s="14">
        <v>1.066491346070952E-3</v>
      </c>
      <c r="J24" s="19" t="s">
        <v>2840</v>
      </c>
      <c r="K24" s="12">
        <v>1.4091511413798503E-3</v>
      </c>
      <c r="L24" s="12">
        <v>1.3297073806584068E-3</v>
      </c>
      <c r="M24" s="18" t="s">
        <v>2840</v>
      </c>
    </row>
    <row r="25" spans="1:13" ht="60" x14ac:dyDescent="0.25">
      <c r="A25" s="20" t="s">
        <v>2891</v>
      </c>
      <c r="B25" s="17" t="s">
        <v>2892</v>
      </c>
      <c r="C25" s="9" t="s">
        <v>2893</v>
      </c>
      <c r="D25" s="10" t="s">
        <v>2839</v>
      </c>
      <c r="E25" s="12">
        <v>9.1770347758757308E-5</v>
      </c>
      <c r="F25" s="12">
        <v>1.14633987525758E-4</v>
      </c>
      <c r="G25" s="18" t="s">
        <v>2840</v>
      </c>
      <c r="H25" s="14">
        <v>2.1524635289393902E-4</v>
      </c>
      <c r="I25" s="14">
        <v>2.9724455989965599E-4</v>
      </c>
      <c r="J25" s="19" t="s">
        <v>2840</v>
      </c>
      <c r="K25" s="12">
        <v>2.5686442866223997E-4</v>
      </c>
      <c r="L25" s="12">
        <v>3.0257052030058197E-4</v>
      </c>
      <c r="M25" s="18" t="s">
        <v>2840</v>
      </c>
    </row>
    <row r="26" spans="1:13" ht="60" customHeight="1" x14ac:dyDescent="0.25">
      <c r="A26" s="20" t="s">
        <v>2894</v>
      </c>
      <c r="B26" s="17" t="s">
        <v>2895</v>
      </c>
      <c r="C26" s="9" t="s">
        <v>2896</v>
      </c>
      <c r="D26" s="10" t="s">
        <v>2839</v>
      </c>
      <c r="E26" s="12">
        <v>1.6901510169642401E-5</v>
      </c>
      <c r="F26" s="12">
        <v>1.8125919590605798E-5</v>
      </c>
      <c r="G26" s="18" t="s">
        <v>2840</v>
      </c>
      <c r="H26" s="14">
        <v>1.02323214799416E-4</v>
      </c>
      <c r="I26" s="14">
        <v>1.4562837092402202E-4</v>
      </c>
      <c r="J26" s="19" t="s">
        <v>2840</v>
      </c>
      <c r="K26" s="12">
        <v>1.36102931504789E-4</v>
      </c>
      <c r="L26" s="12">
        <v>1.8888429192243103E-4</v>
      </c>
      <c r="M26" s="18" t="s">
        <v>2840</v>
      </c>
    </row>
    <row r="27" spans="1:13" ht="105.75" customHeight="1" x14ac:dyDescent="0.25">
      <c r="A27" s="20" t="s">
        <v>2897</v>
      </c>
      <c r="B27" s="17" t="s">
        <v>2898</v>
      </c>
      <c r="C27" s="9" t="s">
        <v>2899</v>
      </c>
      <c r="D27" s="10" t="s">
        <v>2839</v>
      </c>
      <c r="E27" s="12">
        <v>4.2528961921028994E-6</v>
      </c>
      <c r="F27" s="12">
        <v>1.7337295444842024E-6</v>
      </c>
      <c r="G27" s="18" t="s">
        <v>2840</v>
      </c>
      <c r="H27" s="14">
        <v>5.35670656022447E-4</v>
      </c>
      <c r="I27" s="14">
        <v>6.23618415247274E-4</v>
      </c>
      <c r="J27" s="19" t="s">
        <v>2840</v>
      </c>
      <c r="K27" s="12">
        <v>1.0161837812128211E-3</v>
      </c>
      <c r="L27" s="12">
        <v>8.3825256843539375E-4</v>
      </c>
      <c r="M27" s="18" t="s">
        <v>2840</v>
      </c>
    </row>
    <row r="28" spans="1:13" x14ac:dyDescent="0.25">
      <c r="A28" s="16" t="s">
        <v>2900</v>
      </c>
      <c r="B28" s="17" t="s">
        <v>2901</v>
      </c>
      <c r="C28" s="9"/>
      <c r="D28" s="10" t="s">
        <v>2839</v>
      </c>
      <c r="E28" s="12">
        <v>-1.0447155921233797E-4</v>
      </c>
      <c r="F28" s="12">
        <v>2.4898842792975319E-5</v>
      </c>
      <c r="G28" s="18" t="s">
        <v>2840</v>
      </c>
      <c r="H28" s="14">
        <v>1.3917215653269652E-4</v>
      </c>
      <c r="I28" s="14">
        <v>1.1093751980255642E-4</v>
      </c>
      <c r="J28" s="19" t="s">
        <v>2840</v>
      </c>
      <c r="K28" s="12">
        <v>2.9372823926998576E-4</v>
      </c>
      <c r="L28" s="12">
        <v>4.3577357597812689E-5</v>
      </c>
      <c r="M28" s="18" t="s">
        <v>2840</v>
      </c>
    </row>
    <row r="29" spans="1:13" ht="30" x14ac:dyDescent="0.25">
      <c r="A29" s="20" t="s">
        <v>2902</v>
      </c>
      <c r="B29" s="17" t="s">
        <v>2903</v>
      </c>
      <c r="C29" s="9" t="s">
        <v>2904</v>
      </c>
      <c r="D29" s="10" t="s">
        <v>2839</v>
      </c>
      <c r="E29" s="12">
        <v>3.7669354411295999E-6</v>
      </c>
      <c r="F29" s="12">
        <v>8.0434517291116998E-6</v>
      </c>
      <c r="G29" s="18" t="s">
        <v>2840</v>
      </c>
      <c r="H29" s="14">
        <v>-1.16991889582696E-5</v>
      </c>
      <c r="I29" s="14">
        <v>8.9520045665203398E-7</v>
      </c>
      <c r="J29" s="19" t="s">
        <v>2840</v>
      </c>
      <c r="K29" s="12">
        <v>-9.6668802873622894E-7</v>
      </c>
      <c r="L29" s="12">
        <v>-7.0054236200878303E-7</v>
      </c>
      <c r="M29" s="18" t="s">
        <v>2840</v>
      </c>
    </row>
    <row r="30" spans="1:13" ht="135" x14ac:dyDescent="0.25">
      <c r="A30" s="20" t="s">
        <v>2905</v>
      </c>
      <c r="B30" s="17" t="s">
        <v>2906</v>
      </c>
      <c r="C30" s="9" t="s">
        <v>2907</v>
      </c>
      <c r="D30" s="10" t="s">
        <v>2839</v>
      </c>
      <c r="E30" s="12">
        <v>4.7968762352468302E-5</v>
      </c>
      <c r="F30" s="12">
        <v>2.7044301683654099E-5</v>
      </c>
      <c r="G30" s="18" t="s">
        <v>2840</v>
      </c>
      <c r="H30" s="14">
        <v>9.6219517670137491E-5</v>
      </c>
      <c r="I30" s="14">
        <v>3.7820484195538701E-6</v>
      </c>
      <c r="J30" s="19" t="s">
        <v>2840</v>
      </c>
      <c r="K30" s="12">
        <v>2.6922347554414499E-5</v>
      </c>
      <c r="L30" s="12">
        <v>1.11860832374688E-6</v>
      </c>
      <c r="M30" s="18" t="s">
        <v>2840</v>
      </c>
    </row>
    <row r="31" spans="1:13" x14ac:dyDescent="0.25">
      <c r="A31" s="20" t="s">
        <v>2908</v>
      </c>
      <c r="B31" s="17" t="s">
        <v>2909</v>
      </c>
      <c r="C31" s="9" t="s">
        <v>1494</v>
      </c>
      <c r="D31" s="10" t="s">
        <v>2839</v>
      </c>
      <c r="E31" s="12">
        <v>0</v>
      </c>
      <c r="F31" s="12">
        <v>0</v>
      </c>
      <c r="G31" s="18" t="s">
        <v>2840</v>
      </c>
      <c r="H31" s="14">
        <v>0</v>
      </c>
      <c r="I31" s="14">
        <v>0</v>
      </c>
      <c r="J31" s="19" t="s">
        <v>2840</v>
      </c>
      <c r="K31" s="12">
        <v>0</v>
      </c>
      <c r="L31" s="12">
        <v>0</v>
      </c>
      <c r="M31" s="18" t="s">
        <v>2840</v>
      </c>
    </row>
    <row r="32" spans="1:13" ht="45" x14ac:dyDescent="0.25">
      <c r="A32" s="20" t="s">
        <v>2910</v>
      </c>
      <c r="B32" s="17" t="s">
        <v>2911</v>
      </c>
      <c r="C32" s="9" t="s">
        <v>2912</v>
      </c>
      <c r="D32" s="10" t="s">
        <v>2839</v>
      </c>
      <c r="E32" s="12">
        <v>-1.0842114439812978E-4</v>
      </c>
      <c r="F32" s="12">
        <v>-2.1934518237287601E-7</v>
      </c>
      <c r="G32" s="18" t="s">
        <v>2840</v>
      </c>
      <c r="H32" s="14">
        <v>4.2953761236974606E-5</v>
      </c>
      <c r="I32" s="14">
        <v>1.0925891620772202E-6</v>
      </c>
      <c r="J32" s="19" t="s">
        <v>2840</v>
      </c>
      <c r="K32" s="12">
        <v>6.3517460378359508E-5</v>
      </c>
      <c r="L32" s="12">
        <v>-1.40700734840848E-8</v>
      </c>
      <c r="M32" s="18" t="s">
        <v>2840</v>
      </c>
    </row>
    <row r="33" spans="1:13" ht="135" x14ac:dyDescent="0.25">
      <c r="A33" s="20" t="s">
        <v>2913</v>
      </c>
      <c r="B33" s="17" t="s">
        <v>2914</v>
      </c>
      <c r="C33" s="9" t="s">
        <v>2915</v>
      </c>
      <c r="D33" s="10" t="s">
        <v>2839</v>
      </c>
      <c r="E33" s="12">
        <v>-4.7786112607806102E-5</v>
      </c>
      <c r="F33" s="12">
        <v>-9.9695654374176017E-6</v>
      </c>
      <c r="G33" s="18" t="s">
        <v>2840</v>
      </c>
      <c r="H33" s="14">
        <v>1.1698066583854001E-5</v>
      </c>
      <c r="I33" s="14">
        <v>1.0516768176427331E-4</v>
      </c>
      <c r="J33" s="19" t="s">
        <v>2840</v>
      </c>
      <c r="K33" s="12">
        <v>2.0425511936594798E-4</v>
      </c>
      <c r="L33" s="12">
        <v>4.3173361709558676E-5</v>
      </c>
      <c r="M33" s="18" t="s">
        <v>2840</v>
      </c>
    </row>
    <row r="34" spans="1:13" x14ac:dyDescent="0.25">
      <c r="A34" s="16" t="s">
        <v>2916</v>
      </c>
      <c r="B34" s="17" t="s">
        <v>2917</v>
      </c>
      <c r="C34" s="9"/>
      <c r="D34" s="10" t="s">
        <v>2839</v>
      </c>
      <c r="E34" s="12">
        <v>-1.4266601543333479E-4</v>
      </c>
      <c r="F34" s="12">
        <v>4.6160117802229733E-4</v>
      </c>
      <c r="G34" s="18" t="s">
        <v>2840</v>
      </c>
      <c r="H34" s="14">
        <v>1.64740588612933E-5</v>
      </c>
      <c r="I34" s="14">
        <v>7.7157198876598497E-4</v>
      </c>
      <c r="J34" s="19" t="s">
        <v>2840</v>
      </c>
      <c r="K34" s="12">
        <v>8.8416071660901696E-4</v>
      </c>
      <c r="L34" s="12">
        <v>6.2030193044582094E-4</v>
      </c>
      <c r="M34" s="18" t="s">
        <v>2840</v>
      </c>
    </row>
    <row r="35" spans="1:13" ht="225" x14ac:dyDescent="0.25">
      <c r="A35" s="20" t="s">
        <v>2918</v>
      </c>
      <c r="B35" s="17" t="s">
        <v>2919</v>
      </c>
      <c r="C35" s="9" t="s">
        <v>2920</v>
      </c>
      <c r="D35" s="10" t="s">
        <v>2839</v>
      </c>
      <c r="E35" s="12">
        <v>-4.7786112607806102E-5</v>
      </c>
      <c r="F35" s="12">
        <v>7.8060039661709309E-5</v>
      </c>
      <c r="G35" s="18" t="s">
        <v>2840</v>
      </c>
      <c r="H35" s="14">
        <v>1.1698066583854001E-5</v>
      </c>
      <c r="I35" s="14">
        <v>1.8140989293424802E-4</v>
      </c>
      <c r="J35" s="19" t="s">
        <v>2840</v>
      </c>
      <c r="K35" s="12">
        <v>2.0425511936594798E-4</v>
      </c>
      <c r="L35" s="12">
        <v>1.4610001586046201E-4</v>
      </c>
      <c r="M35" s="18" t="s">
        <v>2840</v>
      </c>
    </row>
    <row r="36" spans="1:13" ht="135" x14ac:dyDescent="0.25">
      <c r="A36" s="20" t="s">
        <v>2921</v>
      </c>
      <c r="B36" s="17" t="s">
        <v>2922</v>
      </c>
      <c r="C36" s="9" t="s">
        <v>2923</v>
      </c>
      <c r="D36" s="10" t="s">
        <v>2839</v>
      </c>
      <c r="E36" s="12">
        <v>-9.4879902825528703E-5</v>
      </c>
      <c r="F36" s="12">
        <v>3.8354113836058801E-4</v>
      </c>
      <c r="G36" s="18" t="s">
        <v>2840</v>
      </c>
      <c r="H36" s="14">
        <v>4.7759922774392996E-6</v>
      </c>
      <c r="I36" s="14">
        <v>5.9016209583173695E-4</v>
      </c>
      <c r="J36" s="19" t="s">
        <v>2840</v>
      </c>
      <c r="K36" s="12">
        <v>6.7990559724306898E-4</v>
      </c>
      <c r="L36" s="12">
        <v>4.7420191458535899E-4</v>
      </c>
      <c r="M36" s="18" t="s">
        <v>2840</v>
      </c>
    </row>
    <row r="37" spans="1:13" x14ac:dyDescent="0.25">
      <c r="A37" s="16" t="s">
        <v>2924</v>
      </c>
      <c r="B37" s="17" t="s">
        <v>2925</v>
      </c>
      <c r="C37" s="9"/>
      <c r="D37" s="10" t="s">
        <v>2839</v>
      </c>
      <c r="E37" s="12">
        <v>-2.9003551800466119E-5</v>
      </c>
      <c r="F37" s="12">
        <v>-2.8112669026691981E-5</v>
      </c>
      <c r="G37" s="18" t="s">
        <v>2840</v>
      </c>
      <c r="H37" s="14">
        <v>2.8182986384495129E-4</v>
      </c>
      <c r="I37" s="14">
        <v>1.5108576564171192E-4</v>
      </c>
      <c r="J37" s="19" t="s">
        <v>2840</v>
      </c>
      <c r="K37" s="12">
        <v>3.1755301826308401E-4</v>
      </c>
      <c r="L37" s="12">
        <v>2.8688266332066417E-5</v>
      </c>
      <c r="M37" s="18" t="s">
        <v>2840</v>
      </c>
    </row>
    <row r="38" spans="1:13" ht="45" x14ac:dyDescent="0.25">
      <c r="A38" s="20" t="s">
        <v>2926</v>
      </c>
      <c r="B38" s="17" t="s">
        <v>2927</v>
      </c>
      <c r="C38" s="9" t="s">
        <v>2928</v>
      </c>
      <c r="D38" s="10" t="s">
        <v>2839</v>
      </c>
      <c r="E38" s="12">
        <v>-6.3308352324931201E-6</v>
      </c>
      <c r="F38" s="12">
        <v>-7.2602759707551803E-6</v>
      </c>
      <c r="G38" s="18" t="s">
        <v>2840</v>
      </c>
      <c r="H38" s="14">
        <v>9.8477971350652296E-5</v>
      </c>
      <c r="I38" s="14">
        <v>5.1163056503655797E-5</v>
      </c>
      <c r="J38" s="19" t="s">
        <v>2840</v>
      </c>
      <c r="K38" s="12">
        <v>9.9216579554139997E-5</v>
      </c>
      <c r="L38" s="12">
        <v>9.1027806243815201E-6</v>
      </c>
      <c r="M38" s="18" t="s">
        <v>2840</v>
      </c>
    </row>
    <row r="39" spans="1:13" ht="45" x14ac:dyDescent="0.25">
      <c r="A39" s="20" t="s">
        <v>2929</v>
      </c>
      <c r="B39" s="17" t="s">
        <v>2930</v>
      </c>
      <c r="C39" s="9" t="s">
        <v>2931</v>
      </c>
      <c r="D39" s="10" t="s">
        <v>2839</v>
      </c>
      <c r="E39" s="12">
        <v>-2.2672716567973001E-5</v>
      </c>
      <c r="F39" s="12">
        <v>-2.08523930559368E-5</v>
      </c>
      <c r="G39" s="18" t="s">
        <v>2840</v>
      </c>
      <c r="H39" s="14">
        <v>1.8335189249429898E-4</v>
      </c>
      <c r="I39" s="14">
        <v>9.9922709138056107E-5</v>
      </c>
      <c r="J39" s="19" t="s">
        <v>2840</v>
      </c>
      <c r="K39" s="12">
        <v>2.1833643870894403E-4</v>
      </c>
      <c r="L39" s="12">
        <v>1.9585485707684897E-5</v>
      </c>
      <c r="M39" s="18" t="s">
        <v>2840</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1A88-D8C4-4F4D-8CAC-4E91B9DAC4E7}">
  <sheetPr>
    <tabColor theme="4" tint="-0.249977111117893"/>
  </sheetPr>
  <dimension ref="A1:R90"/>
  <sheetViews>
    <sheetView showGridLines="0" topLeftCell="A52" zoomScaleNormal="100" workbookViewId="0">
      <selection sqref="A1:L1"/>
    </sheetView>
  </sheetViews>
  <sheetFormatPr defaultColWidth="8.7109375" defaultRowHeight="15" x14ac:dyDescent="0.25"/>
  <cols>
    <col min="1" max="1" width="92.7109375" style="29" customWidth="1"/>
    <col min="2" max="11" width="8.7109375" style="29" customWidth="1"/>
    <col min="12" max="12" width="65.28515625" style="29" customWidth="1"/>
    <col min="13" max="16384" width="8.7109375" style="29"/>
  </cols>
  <sheetData>
    <row r="1" spans="1:12" s="24" customFormat="1" ht="33" customHeight="1" x14ac:dyDescent="0.25">
      <c r="A1" s="330" t="s">
        <v>2932</v>
      </c>
      <c r="B1" s="331"/>
      <c r="C1" s="331"/>
      <c r="D1" s="331"/>
      <c r="E1" s="331"/>
      <c r="F1" s="331"/>
      <c r="G1" s="331"/>
      <c r="H1" s="332"/>
      <c r="I1" s="332"/>
      <c r="J1" s="332"/>
      <c r="K1" s="332"/>
      <c r="L1" s="332"/>
    </row>
    <row r="2" spans="1:12" s="24" customFormat="1" ht="33" customHeight="1" x14ac:dyDescent="0.25">
      <c r="A2" s="333" t="s">
        <v>2933</v>
      </c>
      <c r="B2" s="334"/>
      <c r="C2" s="334"/>
      <c r="D2" s="334"/>
      <c r="E2" s="334"/>
      <c r="F2" s="334"/>
      <c r="G2" s="334"/>
      <c r="H2" s="334"/>
      <c r="I2" s="334"/>
      <c r="J2" s="334"/>
      <c r="K2" s="334"/>
      <c r="L2" s="335"/>
    </row>
    <row r="3" spans="1:12" ht="17.100000000000001" customHeight="1" x14ac:dyDescent="0.25">
      <c r="A3" s="25"/>
      <c r="B3" s="26">
        <v>2017</v>
      </c>
      <c r="C3" s="26">
        <v>2018</v>
      </c>
      <c r="D3" s="27">
        <v>2019</v>
      </c>
      <c r="E3" s="28">
        <v>2020</v>
      </c>
      <c r="F3" s="26">
        <v>2021</v>
      </c>
      <c r="G3" s="26">
        <v>2022</v>
      </c>
      <c r="H3" s="26">
        <v>2023</v>
      </c>
      <c r="I3" s="26">
        <v>2024</v>
      </c>
      <c r="J3" s="26">
        <v>2025</v>
      </c>
      <c r="K3" s="26">
        <v>2026</v>
      </c>
      <c r="L3" s="336" t="s">
        <v>2934</v>
      </c>
    </row>
    <row r="4" spans="1:12" ht="15.75" x14ac:dyDescent="0.25">
      <c r="A4" s="30" t="s">
        <v>2935</v>
      </c>
      <c r="B4" s="31">
        <v>194093.2</v>
      </c>
      <c r="C4" s="31">
        <v>210943.6</v>
      </c>
      <c r="D4" s="32">
        <v>223931.3</v>
      </c>
      <c r="E4" s="33">
        <v>213748</v>
      </c>
      <c r="F4" s="31">
        <v>228951.5</v>
      </c>
      <c r="G4" s="31">
        <v>245536.7</v>
      </c>
      <c r="H4" s="31">
        <v>259579.2</v>
      </c>
      <c r="I4" s="31">
        <v>274557.09999999998</v>
      </c>
      <c r="J4" s="31">
        <v>290588.30203871208</v>
      </c>
      <c r="K4" s="31">
        <v>307851.00496781</v>
      </c>
      <c r="L4" s="337"/>
    </row>
    <row r="5" spans="1:12" ht="15.75" x14ac:dyDescent="0.25">
      <c r="A5" s="30" t="s">
        <v>2936</v>
      </c>
      <c r="B5" s="34"/>
      <c r="C5" s="34"/>
      <c r="D5" s="35"/>
      <c r="E5" s="33">
        <v>166.5</v>
      </c>
      <c r="F5" s="31">
        <v>823.2</v>
      </c>
      <c r="G5" s="31">
        <v>2078.1</v>
      </c>
      <c r="H5" s="31">
        <v>1907.6</v>
      </c>
      <c r="I5" s="31">
        <v>1418.5</v>
      </c>
      <c r="J5" s="31">
        <v>1610.9</v>
      </c>
      <c r="K5" s="31">
        <v>351.5</v>
      </c>
      <c r="L5" s="337"/>
    </row>
    <row r="6" spans="1:12" ht="15" customHeight="1" x14ac:dyDescent="0.25">
      <c r="A6" s="36" t="s">
        <v>2937</v>
      </c>
      <c r="B6" s="36">
        <f>B7+B16+B22+B29+B39+B46+B53+B60+B67+B76</f>
        <v>75673.399999999994</v>
      </c>
      <c r="C6" s="36">
        <f t="shared" ref="C6:J6" si="0">C7+C16+C22+C29+C39+C46+C53+C60+C67+C76</f>
        <v>85642.599999999991</v>
      </c>
      <c r="D6" s="37">
        <f t="shared" si="0"/>
        <v>92505.1</v>
      </c>
      <c r="E6" s="36">
        <f>E7+E16+E22+E29+E39+E46+E53+E60+E67+E76</f>
        <v>101531.1</v>
      </c>
      <c r="F6" s="36">
        <f>F7+F16+F22+F29+F39+F46+F53+F60+F67+F76</f>
        <v>111413.40000000001</v>
      </c>
      <c r="G6" s="36">
        <f t="shared" si="0"/>
        <v>112281.1</v>
      </c>
      <c r="H6" s="36">
        <f t="shared" si="0"/>
        <v>117044.1</v>
      </c>
      <c r="I6" s="36">
        <f t="shared" si="0"/>
        <v>119921.20000000001</v>
      </c>
      <c r="J6" s="36">
        <f t="shared" si="0"/>
        <v>130243.2</v>
      </c>
      <c r="K6" s="36">
        <f>K7+K16+K22+K29+K39+K46+K53+K60+K67+K76</f>
        <v>137037.70000000001</v>
      </c>
      <c r="L6" s="337"/>
    </row>
    <row r="7" spans="1:12" ht="15" customHeight="1" x14ac:dyDescent="0.25">
      <c r="A7" s="38" t="s">
        <v>2938</v>
      </c>
      <c r="B7" s="39">
        <f>+SUM(B8:B15)</f>
        <v>8146.8</v>
      </c>
      <c r="C7" s="39">
        <f t="shared" ref="C7:D7" si="1">+SUM(C8:C15)</f>
        <v>9344.2000000000007</v>
      </c>
      <c r="D7" s="40">
        <f t="shared" si="1"/>
        <v>9784.5</v>
      </c>
      <c r="E7" s="39">
        <v>9718.9</v>
      </c>
      <c r="F7" s="39">
        <v>10393.4</v>
      </c>
      <c r="G7" s="39">
        <v>10954.9</v>
      </c>
      <c r="H7" s="39">
        <v>11525.1</v>
      </c>
      <c r="I7" s="39">
        <v>11970.5</v>
      </c>
      <c r="J7" s="39">
        <v>12889.9</v>
      </c>
      <c r="K7" s="39">
        <v>13643.5</v>
      </c>
      <c r="L7" s="338"/>
    </row>
    <row r="8" spans="1:12" ht="15" customHeight="1" x14ac:dyDescent="0.25">
      <c r="A8" s="41" t="s">
        <v>2371</v>
      </c>
      <c r="B8" s="42">
        <v>4832</v>
      </c>
      <c r="C8" s="42">
        <v>5595.7</v>
      </c>
      <c r="D8" s="43">
        <v>5825.2</v>
      </c>
      <c r="E8" s="42"/>
      <c r="F8" s="42"/>
      <c r="G8" s="42"/>
      <c r="H8" s="42"/>
      <c r="I8" s="42"/>
      <c r="J8" s="42"/>
      <c r="K8" s="42"/>
      <c r="L8" s="44" t="s">
        <v>2939</v>
      </c>
    </row>
    <row r="9" spans="1:12" ht="15" customHeight="1" x14ac:dyDescent="0.25">
      <c r="A9" s="41" t="s">
        <v>2940</v>
      </c>
      <c r="B9" s="42">
        <v>86.3</v>
      </c>
      <c r="C9" s="42">
        <v>96.3</v>
      </c>
      <c r="D9" s="43">
        <v>103.5</v>
      </c>
      <c r="E9" s="42"/>
      <c r="F9" s="42"/>
      <c r="G9" s="42"/>
      <c r="H9" s="42"/>
      <c r="I9" s="42"/>
      <c r="J9" s="42"/>
      <c r="K9" s="42"/>
      <c r="L9" s="44" t="s">
        <v>1806</v>
      </c>
    </row>
    <row r="10" spans="1:12" ht="15" customHeight="1" x14ac:dyDescent="0.25">
      <c r="A10" s="41" t="s">
        <v>2941</v>
      </c>
      <c r="B10" s="42">
        <v>202.3</v>
      </c>
      <c r="C10" s="42">
        <v>224.3</v>
      </c>
      <c r="D10" s="43">
        <v>230.3</v>
      </c>
      <c r="E10" s="42"/>
      <c r="F10" s="42"/>
      <c r="G10" s="42"/>
      <c r="H10" s="42"/>
      <c r="I10" s="42"/>
      <c r="J10" s="42"/>
      <c r="K10" s="42"/>
      <c r="L10" s="44" t="s">
        <v>1806</v>
      </c>
    </row>
    <row r="11" spans="1:12" ht="15" customHeight="1" x14ac:dyDescent="0.25">
      <c r="A11" s="41" t="s">
        <v>2942</v>
      </c>
      <c r="B11" s="42">
        <v>1112.4000000000001</v>
      </c>
      <c r="C11" s="42">
        <v>1226.9000000000001</v>
      </c>
      <c r="D11" s="43">
        <v>1418.3</v>
      </c>
      <c r="E11" s="42"/>
      <c r="F11" s="42"/>
      <c r="G11" s="42"/>
      <c r="H11" s="42"/>
      <c r="I11" s="42"/>
      <c r="J11" s="42"/>
      <c r="K11" s="42"/>
      <c r="L11" s="44" t="s">
        <v>1806</v>
      </c>
    </row>
    <row r="12" spans="1:12" ht="15" customHeight="1" x14ac:dyDescent="0.25">
      <c r="A12" s="41" t="s">
        <v>2943</v>
      </c>
      <c r="B12" s="42">
        <v>78.5</v>
      </c>
      <c r="C12" s="42">
        <v>133.80000000000001</v>
      </c>
      <c r="D12" s="43">
        <v>93.6</v>
      </c>
      <c r="E12" s="42"/>
      <c r="F12" s="42"/>
      <c r="G12" s="42"/>
      <c r="H12" s="42"/>
      <c r="I12" s="42"/>
      <c r="J12" s="42"/>
      <c r="K12" s="42"/>
      <c r="L12" s="44" t="s">
        <v>2944</v>
      </c>
    </row>
    <row r="13" spans="1:12" ht="15" customHeight="1" x14ac:dyDescent="0.25">
      <c r="A13" s="41" t="s">
        <v>2945</v>
      </c>
      <c r="B13" s="42">
        <v>330.6</v>
      </c>
      <c r="C13" s="42">
        <v>403.2</v>
      </c>
      <c r="D13" s="43">
        <v>397.5</v>
      </c>
      <c r="E13" s="42"/>
      <c r="F13" s="42"/>
      <c r="G13" s="42"/>
      <c r="H13" s="42"/>
      <c r="I13" s="42"/>
      <c r="J13" s="42"/>
      <c r="K13" s="42"/>
      <c r="L13" s="44" t="s">
        <v>2946</v>
      </c>
    </row>
    <row r="14" spans="1:12" ht="15" customHeight="1" x14ac:dyDescent="0.25">
      <c r="A14" s="41" t="s">
        <v>2947</v>
      </c>
      <c r="B14" s="42">
        <v>1504.7</v>
      </c>
      <c r="C14" s="42">
        <v>1664</v>
      </c>
      <c r="D14" s="43">
        <v>1716.1</v>
      </c>
      <c r="E14" s="42"/>
      <c r="F14" s="42"/>
      <c r="G14" s="42"/>
      <c r="H14" s="42"/>
      <c r="I14" s="42"/>
      <c r="J14" s="42"/>
      <c r="K14" s="42"/>
      <c r="L14" s="44" t="s">
        <v>1806</v>
      </c>
    </row>
    <row r="15" spans="1:12" ht="15" customHeight="1" x14ac:dyDescent="0.25">
      <c r="A15" s="45" t="s">
        <v>2948</v>
      </c>
      <c r="B15" s="46">
        <v>0</v>
      </c>
      <c r="C15" s="46">
        <v>0</v>
      </c>
      <c r="D15" s="47">
        <v>0</v>
      </c>
      <c r="E15" s="46"/>
      <c r="F15" s="46"/>
      <c r="G15" s="46"/>
      <c r="H15" s="46"/>
      <c r="I15" s="46"/>
      <c r="J15" s="46"/>
      <c r="K15" s="46"/>
      <c r="L15" s="48" t="s">
        <v>1806</v>
      </c>
    </row>
    <row r="16" spans="1:12" ht="15" customHeight="1" x14ac:dyDescent="0.25">
      <c r="A16" s="38" t="s">
        <v>2949</v>
      </c>
      <c r="B16" s="39">
        <f>SUM(B17:B21)</f>
        <v>1554.6</v>
      </c>
      <c r="C16" s="39">
        <f t="shared" ref="C16:D16" si="2">SUM(C17:C21)</f>
        <v>1821.9</v>
      </c>
      <c r="D16" s="39">
        <f t="shared" si="2"/>
        <v>1974.8999999999999</v>
      </c>
      <c r="E16" s="39">
        <v>2439.1</v>
      </c>
      <c r="F16" s="39">
        <v>2809.8</v>
      </c>
      <c r="G16" s="39">
        <v>3143.9</v>
      </c>
      <c r="H16" s="39">
        <v>3650</v>
      </c>
      <c r="I16" s="39">
        <v>3898</v>
      </c>
      <c r="J16" s="39">
        <v>3977.4</v>
      </c>
      <c r="K16" s="39">
        <v>4304.3999999999996</v>
      </c>
      <c r="L16" s="49"/>
    </row>
    <row r="17" spans="1:12" ht="15" customHeight="1" x14ac:dyDescent="0.25">
      <c r="A17" s="41" t="s">
        <v>2950</v>
      </c>
      <c r="B17" s="42">
        <v>1373.2</v>
      </c>
      <c r="C17" s="42">
        <v>1628.5</v>
      </c>
      <c r="D17" s="43">
        <v>1754.2</v>
      </c>
      <c r="E17" s="42"/>
      <c r="F17" s="42"/>
      <c r="G17" s="42"/>
      <c r="H17" s="42"/>
      <c r="I17" s="42"/>
      <c r="J17" s="42"/>
      <c r="K17" s="42"/>
      <c r="L17" s="50"/>
    </row>
    <row r="18" spans="1:12" ht="15" customHeight="1" x14ac:dyDescent="0.25">
      <c r="A18" s="41" t="s">
        <v>2951</v>
      </c>
      <c r="B18" s="42">
        <v>8.8000000000000007</v>
      </c>
      <c r="C18" s="42">
        <v>9.1999999999999993</v>
      </c>
      <c r="D18" s="43">
        <v>7.4</v>
      </c>
      <c r="E18" s="42"/>
      <c r="F18" s="42"/>
      <c r="G18" s="42"/>
      <c r="H18" s="42"/>
      <c r="I18" s="42"/>
      <c r="J18" s="42"/>
      <c r="K18" s="42"/>
      <c r="L18" s="50"/>
    </row>
    <row r="19" spans="1:12" ht="15" customHeight="1" x14ac:dyDescent="0.25">
      <c r="A19" s="41" t="s">
        <v>2952</v>
      </c>
      <c r="B19" s="42">
        <v>56.5</v>
      </c>
      <c r="C19" s="42">
        <v>51.6</v>
      </c>
      <c r="D19" s="43">
        <v>60.6</v>
      </c>
      <c r="E19" s="42"/>
      <c r="F19" s="42"/>
      <c r="G19" s="42"/>
      <c r="H19" s="42"/>
      <c r="I19" s="42"/>
      <c r="J19" s="42"/>
      <c r="K19" s="42"/>
      <c r="L19" s="50"/>
    </row>
    <row r="20" spans="1:12" ht="15" customHeight="1" x14ac:dyDescent="0.25">
      <c r="A20" s="41" t="s">
        <v>2953</v>
      </c>
      <c r="B20" s="42">
        <v>14.5</v>
      </c>
      <c r="C20" s="42">
        <v>15.4</v>
      </c>
      <c r="D20" s="43">
        <v>15.1</v>
      </c>
      <c r="E20" s="42"/>
      <c r="F20" s="42"/>
      <c r="G20" s="42"/>
      <c r="H20" s="42"/>
      <c r="I20" s="42"/>
      <c r="J20" s="42"/>
      <c r="K20" s="42"/>
      <c r="L20" s="50"/>
    </row>
    <row r="21" spans="1:12" ht="15" customHeight="1" x14ac:dyDescent="0.25">
      <c r="A21" s="45" t="s">
        <v>2954</v>
      </c>
      <c r="B21" s="42">
        <v>101.6</v>
      </c>
      <c r="C21" s="42">
        <v>117.2</v>
      </c>
      <c r="D21" s="43">
        <v>137.6</v>
      </c>
      <c r="E21" s="42"/>
      <c r="F21" s="42"/>
      <c r="G21" s="42"/>
      <c r="H21" s="42"/>
      <c r="I21" s="42"/>
      <c r="J21" s="42"/>
      <c r="K21" s="42"/>
      <c r="L21" s="50"/>
    </row>
    <row r="22" spans="1:12" ht="15" customHeight="1" x14ac:dyDescent="0.25">
      <c r="A22" s="38" t="s">
        <v>2955</v>
      </c>
      <c r="B22" s="39">
        <f>+SUM(B23:B28)</f>
        <v>3392.2</v>
      </c>
      <c r="C22" s="39">
        <f t="shared" ref="C22" si="3">+SUM(C23:C28)</f>
        <v>3919.7999999999997</v>
      </c>
      <c r="D22" s="40">
        <f>+SUM(D23:D28)</f>
        <v>4263.3</v>
      </c>
      <c r="E22" s="39">
        <v>4563.8</v>
      </c>
      <c r="F22" s="39">
        <v>4817</v>
      </c>
      <c r="G22" s="39">
        <v>4939.8</v>
      </c>
      <c r="H22" s="39">
        <v>5141.7</v>
      </c>
      <c r="I22" s="39">
        <v>5272.3</v>
      </c>
      <c r="J22" s="39">
        <v>5727.4</v>
      </c>
      <c r="K22" s="39">
        <v>6025.7</v>
      </c>
      <c r="L22" s="49"/>
    </row>
    <row r="23" spans="1:12" ht="15" customHeight="1" x14ac:dyDescent="0.25">
      <c r="A23" s="41" t="s">
        <v>2956</v>
      </c>
      <c r="B23" s="42">
        <v>1699.7</v>
      </c>
      <c r="C23" s="42">
        <v>1988.6</v>
      </c>
      <c r="D23" s="43">
        <v>2201.4</v>
      </c>
      <c r="E23" s="42"/>
      <c r="F23" s="42"/>
      <c r="G23" s="42"/>
      <c r="H23" s="42"/>
      <c r="I23" s="42"/>
      <c r="J23" s="42"/>
      <c r="K23" s="42"/>
      <c r="L23" s="44" t="s">
        <v>1806</v>
      </c>
    </row>
    <row r="24" spans="1:12" ht="15" customHeight="1" x14ac:dyDescent="0.25">
      <c r="A24" s="41" t="s">
        <v>2957</v>
      </c>
      <c r="B24" s="42">
        <v>478.3</v>
      </c>
      <c r="C24" s="42">
        <v>590.4</v>
      </c>
      <c r="D24" s="43">
        <v>612</v>
      </c>
      <c r="E24" s="42"/>
      <c r="F24" s="42"/>
      <c r="G24" s="42"/>
      <c r="H24" s="42"/>
      <c r="I24" s="42"/>
      <c r="J24" s="42"/>
      <c r="K24" s="42"/>
      <c r="L24" s="44" t="s">
        <v>1806</v>
      </c>
    </row>
    <row r="25" spans="1:12" ht="15" customHeight="1" x14ac:dyDescent="0.25">
      <c r="A25" s="41" t="s">
        <v>2958</v>
      </c>
      <c r="B25" s="42">
        <v>579.20000000000005</v>
      </c>
      <c r="C25" s="42">
        <v>633.9</v>
      </c>
      <c r="D25" s="43">
        <v>697.2</v>
      </c>
      <c r="E25" s="42"/>
      <c r="F25" s="42"/>
      <c r="G25" s="42"/>
      <c r="H25" s="42"/>
      <c r="I25" s="42"/>
      <c r="J25" s="42"/>
      <c r="K25" s="42"/>
      <c r="L25" s="44" t="s">
        <v>1806</v>
      </c>
    </row>
    <row r="26" spans="1:12" ht="15" customHeight="1" x14ac:dyDescent="0.25">
      <c r="A26" s="41" t="s">
        <v>2959</v>
      </c>
      <c r="B26" s="42">
        <v>345.4</v>
      </c>
      <c r="C26" s="42">
        <v>396.5</v>
      </c>
      <c r="D26" s="43">
        <v>428.8</v>
      </c>
      <c r="E26" s="42"/>
      <c r="F26" s="42"/>
      <c r="G26" s="42"/>
      <c r="H26" s="42"/>
      <c r="I26" s="42"/>
      <c r="J26" s="42"/>
      <c r="K26" s="42"/>
      <c r="L26" s="44" t="s">
        <v>1806</v>
      </c>
    </row>
    <row r="27" spans="1:12" ht="15" customHeight="1" x14ac:dyDescent="0.25">
      <c r="A27" s="41" t="s">
        <v>2960</v>
      </c>
      <c r="B27" s="42">
        <v>3.1</v>
      </c>
      <c r="C27" s="42">
        <v>2.7</v>
      </c>
      <c r="D27" s="43">
        <v>4.5</v>
      </c>
      <c r="E27" s="42"/>
      <c r="F27" s="42"/>
      <c r="G27" s="42"/>
      <c r="H27" s="42"/>
      <c r="I27" s="42"/>
      <c r="J27" s="42"/>
      <c r="K27" s="42"/>
      <c r="L27" s="44" t="s">
        <v>1806</v>
      </c>
    </row>
    <row r="28" spans="1:12" ht="15" customHeight="1" x14ac:dyDescent="0.25">
      <c r="A28" s="45" t="s">
        <v>2961</v>
      </c>
      <c r="B28" s="42">
        <v>286.5</v>
      </c>
      <c r="C28" s="42">
        <v>307.7</v>
      </c>
      <c r="D28" s="43">
        <v>319.39999999999998</v>
      </c>
      <c r="E28" s="42"/>
      <c r="F28" s="42"/>
      <c r="G28" s="42"/>
      <c r="H28" s="42"/>
      <c r="I28" s="42"/>
      <c r="J28" s="42"/>
      <c r="K28" s="42"/>
      <c r="L28" s="44" t="s">
        <v>2962</v>
      </c>
    </row>
    <row r="29" spans="1:12" ht="15" customHeight="1" x14ac:dyDescent="0.25">
      <c r="A29" s="38" t="s">
        <v>2963</v>
      </c>
      <c r="B29" s="39">
        <f>+SUM(B30:B38)</f>
        <v>11182.8</v>
      </c>
      <c r="C29" s="39">
        <f t="shared" ref="C29:D29" si="4">+SUM(C30:C38)</f>
        <v>12482.6</v>
      </c>
      <c r="D29" s="40">
        <f t="shared" si="4"/>
        <v>13726.6</v>
      </c>
      <c r="E29" s="39">
        <v>16661.400000000001</v>
      </c>
      <c r="F29" s="39">
        <v>17920.900000000001</v>
      </c>
      <c r="G29" s="39">
        <v>15453.2</v>
      </c>
      <c r="H29" s="39">
        <v>16284</v>
      </c>
      <c r="I29" s="39">
        <v>16925.2</v>
      </c>
      <c r="J29" s="39">
        <v>18124.7</v>
      </c>
      <c r="K29" s="39">
        <v>19141.400000000001</v>
      </c>
      <c r="L29" s="49"/>
    </row>
    <row r="30" spans="1:12" ht="15" customHeight="1" x14ac:dyDescent="0.25">
      <c r="A30" s="41" t="s">
        <v>2964</v>
      </c>
      <c r="B30" s="42">
        <v>714.5</v>
      </c>
      <c r="C30" s="42">
        <v>833</v>
      </c>
      <c r="D30" s="43">
        <v>838.6</v>
      </c>
      <c r="E30" s="42"/>
      <c r="F30" s="42"/>
      <c r="G30" s="42"/>
      <c r="H30" s="42"/>
      <c r="I30" s="42"/>
      <c r="J30" s="42"/>
      <c r="K30" s="42"/>
      <c r="L30" s="44" t="s">
        <v>2965</v>
      </c>
    </row>
    <row r="31" spans="1:12" ht="15" customHeight="1" x14ac:dyDescent="0.25">
      <c r="A31" s="41" t="s">
        <v>2067</v>
      </c>
      <c r="B31" s="42">
        <v>928.9</v>
      </c>
      <c r="C31" s="42">
        <v>1061.2</v>
      </c>
      <c r="D31" s="43">
        <v>1174.7</v>
      </c>
      <c r="E31" s="42"/>
      <c r="F31" s="42"/>
      <c r="G31" s="42"/>
      <c r="H31" s="42"/>
      <c r="I31" s="42"/>
      <c r="J31" s="42"/>
      <c r="K31" s="42"/>
      <c r="L31" s="44" t="s">
        <v>2966</v>
      </c>
    </row>
    <row r="32" spans="1:12" ht="15" customHeight="1" x14ac:dyDescent="0.25">
      <c r="A32" s="41" t="s">
        <v>1976</v>
      </c>
      <c r="B32" s="42">
        <v>1885</v>
      </c>
      <c r="C32" s="42">
        <v>1930.8</v>
      </c>
      <c r="D32" s="43">
        <v>1975.3</v>
      </c>
      <c r="E32" s="42"/>
      <c r="F32" s="42"/>
      <c r="G32" s="42"/>
      <c r="H32" s="42"/>
      <c r="I32" s="42"/>
      <c r="J32" s="42"/>
      <c r="K32" s="42"/>
      <c r="L32" s="44" t="s">
        <v>2967</v>
      </c>
    </row>
    <row r="33" spans="1:18" ht="15" customHeight="1" x14ac:dyDescent="0.25">
      <c r="A33" s="41" t="s">
        <v>2968</v>
      </c>
      <c r="B33" s="42">
        <v>32</v>
      </c>
      <c r="C33" s="42">
        <v>32.799999999999997</v>
      </c>
      <c r="D33" s="43">
        <v>28.6</v>
      </c>
      <c r="E33" s="42"/>
      <c r="F33" s="42"/>
      <c r="G33" s="42"/>
      <c r="H33" s="42"/>
      <c r="I33" s="42"/>
      <c r="J33" s="42"/>
      <c r="K33" s="42"/>
      <c r="L33" s="44" t="s">
        <v>1806</v>
      </c>
    </row>
    <row r="34" spans="1:18" ht="15" customHeight="1" x14ac:dyDescent="0.25">
      <c r="A34" s="41" t="s">
        <v>1854</v>
      </c>
      <c r="B34" s="42">
        <v>6220.9</v>
      </c>
      <c r="C34" s="42">
        <v>7218</v>
      </c>
      <c r="D34" s="43">
        <v>8091.9</v>
      </c>
      <c r="E34" s="42"/>
      <c r="F34" s="42"/>
      <c r="G34" s="42"/>
      <c r="H34" s="42"/>
      <c r="I34" s="42"/>
      <c r="J34" s="42"/>
      <c r="K34" s="42"/>
      <c r="L34" s="44" t="s">
        <v>2969</v>
      </c>
    </row>
    <row r="35" spans="1:18" ht="15" customHeight="1" x14ac:dyDescent="0.25">
      <c r="A35" s="41" t="s">
        <v>2970</v>
      </c>
      <c r="B35" s="42">
        <v>26</v>
      </c>
      <c r="C35" s="42">
        <v>100.2</v>
      </c>
      <c r="D35" s="43">
        <v>49.2</v>
      </c>
      <c r="E35" s="42"/>
      <c r="F35" s="42"/>
      <c r="G35" s="42"/>
      <c r="H35" s="42"/>
      <c r="I35" s="42"/>
      <c r="J35" s="42"/>
      <c r="K35" s="42"/>
      <c r="L35" s="44" t="s">
        <v>2971</v>
      </c>
    </row>
    <row r="36" spans="1:18" ht="15" customHeight="1" x14ac:dyDescent="0.25">
      <c r="A36" s="41" t="s">
        <v>2157</v>
      </c>
      <c r="B36" s="42">
        <v>527.29999999999995</v>
      </c>
      <c r="C36" s="42">
        <v>345.6</v>
      </c>
      <c r="D36" s="43">
        <v>594.6</v>
      </c>
      <c r="E36" s="42"/>
      <c r="F36" s="42"/>
      <c r="G36" s="42"/>
      <c r="H36" s="42"/>
      <c r="I36" s="42"/>
      <c r="J36" s="42"/>
      <c r="K36" s="42"/>
      <c r="L36" s="44" t="s">
        <v>2972</v>
      </c>
    </row>
    <row r="37" spans="1:18" ht="15" customHeight="1" x14ac:dyDescent="0.25">
      <c r="A37" s="41" t="s">
        <v>1727</v>
      </c>
      <c r="B37" s="42">
        <v>436.5</v>
      </c>
      <c r="C37" s="42">
        <v>522.9</v>
      </c>
      <c r="D37" s="43">
        <v>605.79999999999995</v>
      </c>
      <c r="E37" s="42"/>
      <c r="F37" s="42"/>
      <c r="G37" s="42"/>
      <c r="H37" s="42"/>
      <c r="I37" s="42"/>
      <c r="J37" s="42"/>
      <c r="K37" s="42"/>
      <c r="L37" s="44" t="s">
        <v>2973</v>
      </c>
    </row>
    <row r="38" spans="1:18" ht="15" customHeight="1" x14ac:dyDescent="0.25">
      <c r="A38" s="45" t="s">
        <v>2974</v>
      </c>
      <c r="B38" s="42">
        <v>411.7</v>
      </c>
      <c r="C38" s="42">
        <v>438.1</v>
      </c>
      <c r="D38" s="43">
        <v>367.9</v>
      </c>
      <c r="E38" s="42"/>
      <c r="F38" s="42"/>
      <c r="G38" s="42"/>
      <c r="H38" s="42"/>
      <c r="I38" s="42"/>
      <c r="J38" s="42"/>
      <c r="K38" s="42"/>
      <c r="L38" s="44" t="s">
        <v>2975</v>
      </c>
    </row>
    <row r="39" spans="1:18" ht="15" customHeight="1" x14ac:dyDescent="0.25">
      <c r="A39" s="38" t="s">
        <v>2976</v>
      </c>
      <c r="B39" s="39">
        <f>+SUM(B40:B45)</f>
        <v>1556.3</v>
      </c>
      <c r="C39" s="39">
        <f t="shared" ref="C39:D39" si="5">+SUM(C40:C45)</f>
        <v>1796.4</v>
      </c>
      <c r="D39" s="40">
        <f t="shared" si="5"/>
        <v>1880.8000000000002</v>
      </c>
      <c r="E39" s="39">
        <v>1915.4</v>
      </c>
      <c r="F39" s="39">
        <v>2111.6999999999998</v>
      </c>
      <c r="G39" s="39">
        <v>2176.5</v>
      </c>
      <c r="H39" s="39">
        <v>2655.3</v>
      </c>
      <c r="I39" s="39">
        <v>2262.5</v>
      </c>
      <c r="J39" s="39">
        <v>2647.9</v>
      </c>
      <c r="K39" s="39">
        <v>2827.9</v>
      </c>
      <c r="L39" s="49"/>
    </row>
    <row r="40" spans="1:18" ht="15" customHeight="1" x14ac:dyDescent="0.25">
      <c r="A40" s="41" t="s">
        <v>2977</v>
      </c>
      <c r="B40" s="42">
        <v>534.5</v>
      </c>
      <c r="C40" s="42">
        <v>617.5</v>
      </c>
      <c r="D40" s="43">
        <v>644.70000000000005</v>
      </c>
      <c r="E40" s="42"/>
      <c r="F40" s="42"/>
      <c r="G40" s="42"/>
      <c r="H40" s="42"/>
      <c r="I40" s="42"/>
      <c r="J40" s="42"/>
      <c r="K40" s="42"/>
      <c r="L40" s="44" t="s">
        <v>2978</v>
      </c>
    </row>
    <row r="41" spans="1:18" ht="15" customHeight="1" x14ac:dyDescent="0.25">
      <c r="A41" s="41" t="s">
        <v>2979</v>
      </c>
      <c r="B41" s="42">
        <v>476.4</v>
      </c>
      <c r="C41" s="42">
        <v>528.20000000000005</v>
      </c>
      <c r="D41" s="43">
        <v>529.20000000000005</v>
      </c>
      <c r="E41" s="42"/>
      <c r="F41" s="42"/>
      <c r="G41" s="42"/>
      <c r="H41" s="42"/>
      <c r="I41" s="42"/>
      <c r="J41" s="42"/>
      <c r="K41" s="42"/>
      <c r="L41" s="44" t="s">
        <v>1806</v>
      </c>
    </row>
    <row r="42" spans="1:18" ht="15" customHeight="1" x14ac:dyDescent="0.25">
      <c r="A42" s="41" t="s">
        <v>2980</v>
      </c>
      <c r="B42" s="42">
        <v>14.9</v>
      </c>
      <c r="C42" s="42">
        <v>13.4</v>
      </c>
      <c r="D42" s="43">
        <v>63.4</v>
      </c>
      <c r="E42" s="42"/>
      <c r="F42" s="42"/>
      <c r="G42" s="42"/>
      <c r="H42" s="42"/>
      <c r="I42" s="42"/>
      <c r="J42" s="42"/>
      <c r="K42" s="42"/>
      <c r="L42" s="44" t="s">
        <v>1806</v>
      </c>
    </row>
    <row r="43" spans="1:18" ht="15" customHeight="1" x14ac:dyDescent="0.25">
      <c r="A43" s="41" t="s">
        <v>2094</v>
      </c>
      <c r="B43" s="42">
        <v>402.6</v>
      </c>
      <c r="C43" s="42">
        <v>493.2</v>
      </c>
      <c r="D43" s="43">
        <v>487.1</v>
      </c>
      <c r="E43" s="42"/>
      <c r="F43" s="42"/>
      <c r="G43" s="42"/>
      <c r="H43" s="42"/>
      <c r="I43" s="42"/>
      <c r="J43" s="42"/>
      <c r="K43" s="42"/>
      <c r="L43" s="44" t="s">
        <v>2981</v>
      </c>
    </row>
    <row r="44" spans="1:18" ht="15" customHeight="1" x14ac:dyDescent="0.25">
      <c r="A44" s="41" t="s">
        <v>2982</v>
      </c>
      <c r="B44" s="42">
        <v>38.1</v>
      </c>
      <c r="C44" s="42">
        <v>51.3</v>
      </c>
      <c r="D44" s="43">
        <v>55.9</v>
      </c>
      <c r="E44" s="42"/>
      <c r="F44" s="42"/>
      <c r="G44" s="42"/>
      <c r="H44" s="42"/>
      <c r="I44" s="42"/>
      <c r="J44" s="42"/>
      <c r="K44" s="42"/>
      <c r="L44" s="44" t="s">
        <v>1806</v>
      </c>
    </row>
    <row r="45" spans="1:18" ht="15" customHeight="1" x14ac:dyDescent="0.25">
      <c r="A45" s="45" t="s">
        <v>2199</v>
      </c>
      <c r="B45" s="42">
        <v>89.8</v>
      </c>
      <c r="C45" s="42">
        <v>92.8</v>
      </c>
      <c r="D45" s="43">
        <v>100.5</v>
      </c>
      <c r="E45" s="42"/>
      <c r="F45" s="42"/>
      <c r="G45" s="42"/>
      <c r="H45" s="42"/>
      <c r="I45" s="42"/>
      <c r="J45" s="42"/>
      <c r="K45" s="42"/>
      <c r="L45" s="44" t="s">
        <v>1806</v>
      </c>
    </row>
    <row r="46" spans="1:18" ht="15" customHeight="1" x14ac:dyDescent="0.25">
      <c r="A46" s="38" t="s">
        <v>2983</v>
      </c>
      <c r="B46" s="39">
        <f>+SUM(B47:B52)</f>
        <v>1136</v>
      </c>
      <c r="C46" s="39">
        <f t="shared" ref="C46" si="6">+SUM(C47:C52)</f>
        <v>1627.3</v>
      </c>
      <c r="D46" s="40">
        <f>+SUM(D47:D52)</f>
        <v>1490.1000000000001</v>
      </c>
      <c r="E46" s="39">
        <v>1764.5</v>
      </c>
      <c r="F46" s="39">
        <v>2563.1</v>
      </c>
      <c r="G46" s="39">
        <v>2254.3000000000002</v>
      </c>
      <c r="H46" s="39">
        <v>2300.1</v>
      </c>
      <c r="I46" s="39">
        <v>1805.1</v>
      </c>
      <c r="J46" s="39">
        <v>2295.4</v>
      </c>
      <c r="K46" s="39">
        <v>2344.9</v>
      </c>
      <c r="L46" s="49"/>
      <c r="R46" s="51" t="s">
        <v>2945</v>
      </c>
    </row>
    <row r="47" spans="1:18" ht="15" customHeight="1" x14ac:dyDescent="0.25">
      <c r="A47" s="41" t="s">
        <v>1949</v>
      </c>
      <c r="B47" s="42">
        <v>517.5</v>
      </c>
      <c r="C47" s="42">
        <v>564.29999999999995</v>
      </c>
      <c r="D47" s="43">
        <v>509.4</v>
      </c>
      <c r="E47" s="42"/>
      <c r="F47" s="42"/>
      <c r="G47" s="42"/>
      <c r="H47" s="42"/>
      <c r="I47" s="42"/>
      <c r="J47" s="42"/>
      <c r="K47" s="42"/>
      <c r="L47" s="44" t="s">
        <v>2984</v>
      </c>
    </row>
    <row r="48" spans="1:18" ht="15" customHeight="1" x14ac:dyDescent="0.25">
      <c r="A48" s="41" t="s">
        <v>1841</v>
      </c>
      <c r="B48" s="42">
        <v>195.1</v>
      </c>
      <c r="C48" s="42">
        <v>580.4</v>
      </c>
      <c r="D48" s="43">
        <v>464.6</v>
      </c>
      <c r="E48" s="42"/>
      <c r="F48" s="42"/>
      <c r="G48" s="42"/>
      <c r="H48" s="42"/>
      <c r="I48" s="42"/>
      <c r="J48" s="42"/>
      <c r="K48" s="42"/>
      <c r="L48" s="44" t="s">
        <v>2985</v>
      </c>
    </row>
    <row r="49" spans="1:12" ht="15" customHeight="1" x14ac:dyDescent="0.25">
      <c r="A49" s="41" t="s">
        <v>2986</v>
      </c>
      <c r="B49" s="42">
        <v>186.7</v>
      </c>
      <c r="C49" s="42">
        <v>212.3</v>
      </c>
      <c r="D49" s="43">
        <v>232.1</v>
      </c>
      <c r="E49" s="42"/>
      <c r="F49" s="42"/>
      <c r="G49" s="42"/>
      <c r="H49" s="42"/>
      <c r="I49" s="42"/>
      <c r="J49" s="42"/>
      <c r="K49" s="42"/>
      <c r="L49" s="44" t="s">
        <v>1806</v>
      </c>
    </row>
    <row r="50" spans="1:12" ht="15" customHeight="1" x14ac:dyDescent="0.25">
      <c r="A50" s="41" t="s">
        <v>1962</v>
      </c>
      <c r="B50" s="42">
        <v>166.2</v>
      </c>
      <c r="C50" s="42">
        <v>184.9</v>
      </c>
      <c r="D50" s="43">
        <v>200.4</v>
      </c>
      <c r="E50" s="42"/>
      <c r="F50" s="42"/>
      <c r="G50" s="42"/>
      <c r="H50" s="42"/>
      <c r="I50" s="42"/>
      <c r="J50" s="42"/>
      <c r="K50" s="42"/>
      <c r="L50" s="44" t="s">
        <v>2987</v>
      </c>
    </row>
    <row r="51" spans="1:12" ht="15" customHeight="1" x14ac:dyDescent="0.25">
      <c r="A51" s="41" t="s">
        <v>2988</v>
      </c>
      <c r="B51" s="42">
        <v>0.8</v>
      </c>
      <c r="C51" s="42">
        <v>1</v>
      </c>
      <c r="D51" s="43">
        <v>0.9</v>
      </c>
      <c r="E51" s="42"/>
      <c r="F51" s="42"/>
      <c r="G51" s="42"/>
      <c r="H51" s="42"/>
      <c r="I51" s="42"/>
      <c r="J51" s="42"/>
      <c r="K51" s="42"/>
      <c r="L51" s="44" t="s">
        <v>1806</v>
      </c>
    </row>
    <row r="52" spans="1:12" ht="15" customHeight="1" x14ac:dyDescent="0.25">
      <c r="A52" s="45" t="s">
        <v>2989</v>
      </c>
      <c r="B52" s="42">
        <v>69.7</v>
      </c>
      <c r="C52" s="42">
        <v>84.4</v>
      </c>
      <c r="D52" s="43">
        <v>82.7</v>
      </c>
      <c r="E52" s="42"/>
      <c r="F52" s="42"/>
      <c r="G52" s="42"/>
      <c r="H52" s="42"/>
      <c r="I52" s="42"/>
      <c r="J52" s="42"/>
      <c r="K52" s="42"/>
      <c r="L52" s="44" t="s">
        <v>1806</v>
      </c>
    </row>
    <row r="53" spans="1:12" ht="15" customHeight="1" x14ac:dyDescent="0.25">
      <c r="A53" s="38" t="s">
        <v>2990</v>
      </c>
      <c r="B53" s="39">
        <f>+SUM(B54:B59)</f>
        <v>14339.800000000001</v>
      </c>
      <c r="C53" s="39">
        <f t="shared" ref="C53" si="7">+SUM(C54:C59)</f>
        <v>15791.5</v>
      </c>
      <c r="D53" s="40">
        <f>+SUM(D54:D59)</f>
        <v>17034.8</v>
      </c>
      <c r="E53" s="39">
        <v>18594.5</v>
      </c>
      <c r="F53" s="39">
        <v>20792.7</v>
      </c>
      <c r="G53" s="39">
        <v>21235.1</v>
      </c>
      <c r="H53" s="39">
        <v>22083.9</v>
      </c>
      <c r="I53" s="39">
        <v>21915</v>
      </c>
      <c r="J53" s="39">
        <v>24344.9</v>
      </c>
      <c r="K53" s="39">
        <v>25514.400000000001</v>
      </c>
      <c r="L53" s="49"/>
    </row>
    <row r="54" spans="1:12" ht="15" customHeight="1" x14ac:dyDescent="0.25">
      <c r="A54" s="41" t="s">
        <v>2991</v>
      </c>
      <c r="B54" s="42">
        <v>1720.1</v>
      </c>
      <c r="C54" s="42">
        <v>1851.4</v>
      </c>
      <c r="D54" s="43">
        <v>1948.1</v>
      </c>
      <c r="E54" s="42"/>
      <c r="F54" s="42"/>
      <c r="G54" s="42"/>
      <c r="H54" s="42"/>
      <c r="I54" s="42"/>
      <c r="J54" s="42"/>
      <c r="K54" s="42"/>
      <c r="L54" s="44" t="s">
        <v>1806</v>
      </c>
    </row>
    <row r="55" spans="1:12" ht="15" customHeight="1" x14ac:dyDescent="0.25">
      <c r="A55" s="41" t="s">
        <v>2992</v>
      </c>
      <c r="B55" s="42">
        <v>3001.1</v>
      </c>
      <c r="C55" s="42">
        <v>3224.3</v>
      </c>
      <c r="D55" s="43">
        <v>3559.8</v>
      </c>
      <c r="E55" s="42"/>
      <c r="F55" s="42"/>
      <c r="G55" s="42"/>
      <c r="H55" s="42"/>
      <c r="I55" s="42"/>
      <c r="J55" s="42"/>
      <c r="K55" s="42"/>
      <c r="L55" s="44" t="s">
        <v>1806</v>
      </c>
    </row>
    <row r="56" spans="1:12" ht="15" customHeight="1" x14ac:dyDescent="0.25">
      <c r="A56" s="41" t="s">
        <v>2475</v>
      </c>
      <c r="B56" s="42">
        <v>6525.1</v>
      </c>
      <c r="C56" s="42">
        <v>7353</v>
      </c>
      <c r="D56" s="43">
        <v>7966.1</v>
      </c>
      <c r="E56" s="42"/>
      <c r="F56" s="42"/>
      <c r="G56" s="42"/>
      <c r="H56" s="42"/>
      <c r="I56" s="42"/>
      <c r="J56" s="42"/>
      <c r="K56" s="42"/>
      <c r="L56" s="44" t="s">
        <v>2993</v>
      </c>
    </row>
    <row r="57" spans="1:12" ht="15" customHeight="1" x14ac:dyDescent="0.25">
      <c r="A57" s="41" t="s">
        <v>2500</v>
      </c>
      <c r="B57" s="42">
        <v>2562.6999999999998</v>
      </c>
      <c r="C57" s="42">
        <v>2770.3</v>
      </c>
      <c r="D57" s="43">
        <v>2902.8</v>
      </c>
      <c r="E57" s="42"/>
      <c r="F57" s="42"/>
      <c r="G57" s="42"/>
      <c r="H57" s="42"/>
      <c r="I57" s="42"/>
      <c r="J57" s="42"/>
      <c r="K57" s="42"/>
      <c r="L57" s="44" t="s">
        <v>2994</v>
      </c>
    </row>
    <row r="58" spans="1:12" ht="15" customHeight="1" x14ac:dyDescent="0.25">
      <c r="A58" s="41" t="s">
        <v>2417</v>
      </c>
      <c r="B58" s="42">
        <v>125.2</v>
      </c>
      <c r="C58" s="42">
        <v>147.1</v>
      </c>
      <c r="D58" s="43">
        <v>156.9</v>
      </c>
      <c r="E58" s="42"/>
      <c r="F58" s="42"/>
      <c r="G58" s="42"/>
      <c r="H58" s="42"/>
      <c r="I58" s="42"/>
      <c r="J58" s="42"/>
      <c r="K58" s="42"/>
      <c r="L58" s="44" t="s">
        <v>2995</v>
      </c>
    </row>
    <row r="59" spans="1:12" ht="15" customHeight="1" x14ac:dyDescent="0.25">
      <c r="A59" s="45" t="s">
        <v>2996</v>
      </c>
      <c r="B59" s="42">
        <v>405.6</v>
      </c>
      <c r="C59" s="42">
        <v>445.4</v>
      </c>
      <c r="D59" s="43">
        <v>501.1</v>
      </c>
      <c r="E59" s="42"/>
      <c r="F59" s="42"/>
      <c r="G59" s="42"/>
      <c r="H59" s="42"/>
      <c r="I59" s="42"/>
      <c r="J59" s="42"/>
      <c r="K59" s="42"/>
      <c r="L59" s="44" t="s">
        <v>2997</v>
      </c>
    </row>
    <row r="60" spans="1:12" ht="15" customHeight="1" x14ac:dyDescent="0.25">
      <c r="A60" s="38" t="s">
        <v>2998</v>
      </c>
      <c r="B60" s="39">
        <f>+SUM(B61:B66)</f>
        <v>2537.9</v>
      </c>
      <c r="C60" s="39">
        <f t="shared" ref="C60" si="8">+SUM(C61:C66)</f>
        <v>3109.1</v>
      </c>
      <c r="D60" s="40">
        <f>+SUM(D61:D66)</f>
        <v>3214.6</v>
      </c>
      <c r="E60" s="39">
        <v>3017.8</v>
      </c>
      <c r="F60" s="39">
        <v>3243.1</v>
      </c>
      <c r="G60" s="39">
        <v>3435.4</v>
      </c>
      <c r="H60" s="39">
        <v>3627.9</v>
      </c>
      <c r="I60" s="39">
        <v>3808.6</v>
      </c>
      <c r="J60" s="39">
        <v>4052.7</v>
      </c>
      <c r="K60" s="39">
        <v>4288.8</v>
      </c>
      <c r="L60" s="49"/>
    </row>
    <row r="61" spans="1:12" ht="15" customHeight="1" x14ac:dyDescent="0.25">
      <c r="A61" s="41" t="s">
        <v>2999</v>
      </c>
      <c r="B61" s="42">
        <v>810.9</v>
      </c>
      <c r="C61" s="42">
        <v>1014</v>
      </c>
      <c r="D61" s="43">
        <v>1031.2</v>
      </c>
      <c r="E61" s="42"/>
      <c r="F61" s="42"/>
      <c r="G61" s="42"/>
      <c r="H61" s="42"/>
      <c r="I61" s="42"/>
      <c r="J61" s="42"/>
      <c r="K61" s="42"/>
      <c r="L61" s="44" t="s">
        <v>1806</v>
      </c>
    </row>
    <row r="62" spans="1:12" ht="15" customHeight="1" x14ac:dyDescent="0.25">
      <c r="A62" s="41" t="s">
        <v>3000</v>
      </c>
      <c r="B62" s="42">
        <v>1090</v>
      </c>
      <c r="C62" s="42">
        <v>1379</v>
      </c>
      <c r="D62" s="43">
        <v>1435.8</v>
      </c>
      <c r="E62" s="42"/>
      <c r="F62" s="42"/>
      <c r="G62" s="42"/>
      <c r="H62" s="42"/>
      <c r="I62" s="42"/>
      <c r="J62" s="42"/>
      <c r="K62" s="42"/>
      <c r="L62" s="44" t="s">
        <v>3001</v>
      </c>
    </row>
    <row r="63" spans="1:12" ht="15" customHeight="1" x14ac:dyDescent="0.25">
      <c r="A63" s="41" t="s">
        <v>2603</v>
      </c>
      <c r="B63" s="42">
        <v>345.7</v>
      </c>
      <c r="C63" s="42">
        <v>374.8</v>
      </c>
      <c r="D63" s="43">
        <v>389.4</v>
      </c>
      <c r="E63" s="42"/>
      <c r="F63" s="42"/>
      <c r="G63" s="42"/>
      <c r="H63" s="42"/>
      <c r="I63" s="42"/>
      <c r="J63" s="42"/>
      <c r="K63" s="42"/>
      <c r="L63" s="44" t="s">
        <v>3002</v>
      </c>
    </row>
    <row r="64" spans="1:12" ht="15" customHeight="1" x14ac:dyDescent="0.25">
      <c r="A64" s="41" t="s">
        <v>3003</v>
      </c>
      <c r="B64" s="42">
        <v>90.7</v>
      </c>
      <c r="C64" s="42">
        <v>76.900000000000006</v>
      </c>
      <c r="D64" s="43">
        <v>73.2</v>
      </c>
      <c r="E64" s="42"/>
      <c r="F64" s="42"/>
      <c r="G64" s="42"/>
      <c r="H64" s="42"/>
      <c r="I64" s="42"/>
      <c r="J64" s="42"/>
      <c r="K64" s="42"/>
      <c r="L64" s="44" t="s">
        <v>1806</v>
      </c>
    </row>
    <row r="65" spans="1:12" ht="15" customHeight="1" x14ac:dyDescent="0.25">
      <c r="A65" s="41" t="s">
        <v>3004</v>
      </c>
      <c r="B65" s="42">
        <v>27.3</v>
      </c>
      <c r="C65" s="42">
        <v>48.2</v>
      </c>
      <c r="D65" s="43">
        <v>49.9</v>
      </c>
      <c r="E65" s="42"/>
      <c r="F65" s="42"/>
      <c r="G65" s="42"/>
      <c r="H65" s="42"/>
      <c r="I65" s="42"/>
      <c r="J65" s="42"/>
      <c r="K65" s="42"/>
      <c r="L65" s="44" t="s">
        <v>3005</v>
      </c>
    </row>
    <row r="66" spans="1:12" ht="15" customHeight="1" x14ac:dyDescent="0.25">
      <c r="A66" s="45" t="s">
        <v>3006</v>
      </c>
      <c r="B66" s="42">
        <v>173.3</v>
      </c>
      <c r="C66" s="42">
        <v>216.2</v>
      </c>
      <c r="D66" s="43">
        <v>235.1</v>
      </c>
      <c r="E66" s="42"/>
      <c r="F66" s="42"/>
      <c r="G66" s="42"/>
      <c r="H66" s="42"/>
      <c r="I66" s="42"/>
      <c r="J66" s="42"/>
      <c r="K66" s="42"/>
      <c r="L66" s="44" t="s">
        <v>1806</v>
      </c>
    </row>
    <row r="67" spans="1:12" ht="15" customHeight="1" x14ac:dyDescent="0.25">
      <c r="A67" s="38" t="s">
        <v>3007</v>
      </c>
      <c r="B67" s="39">
        <f>+SUM(B68:B75)</f>
        <v>7891.2</v>
      </c>
      <c r="C67" s="39">
        <f t="shared" ref="C67" si="9">+SUM(C68:C75)</f>
        <v>9639.5</v>
      </c>
      <c r="D67" s="40">
        <f>+SUM(D68:D75)</f>
        <v>10954.000000000002</v>
      </c>
      <c r="E67" s="39">
        <v>11752.6</v>
      </c>
      <c r="F67" s="39">
        <v>12564.9</v>
      </c>
      <c r="G67" s="39">
        <v>13500.8</v>
      </c>
      <c r="H67" s="39">
        <v>13928.8</v>
      </c>
      <c r="I67" s="39">
        <v>14422.1</v>
      </c>
      <c r="J67" s="39">
        <v>15646.4</v>
      </c>
      <c r="K67" s="39">
        <v>16391.900000000001</v>
      </c>
      <c r="L67" s="49"/>
    </row>
    <row r="68" spans="1:12" ht="15" customHeight="1" x14ac:dyDescent="0.25">
      <c r="A68" s="41" t="s">
        <v>3008</v>
      </c>
      <c r="B68" s="42">
        <v>1938.8</v>
      </c>
      <c r="C68" s="42">
        <v>2280.5</v>
      </c>
      <c r="D68" s="43">
        <v>2573.3000000000002</v>
      </c>
      <c r="E68" s="42"/>
      <c r="F68" s="42"/>
      <c r="G68" s="42"/>
      <c r="H68" s="42"/>
      <c r="I68" s="42"/>
      <c r="J68" s="42"/>
      <c r="K68" s="42"/>
      <c r="L68" s="44" t="s">
        <v>1806</v>
      </c>
    </row>
    <row r="69" spans="1:12" ht="15" customHeight="1" x14ac:dyDescent="0.25">
      <c r="A69" s="41" t="s">
        <v>3009</v>
      </c>
      <c r="B69" s="42">
        <v>3453.9</v>
      </c>
      <c r="C69" s="42">
        <v>4243.1000000000004</v>
      </c>
      <c r="D69" s="43">
        <v>4951.3</v>
      </c>
      <c r="E69" s="42"/>
      <c r="F69" s="42"/>
      <c r="G69" s="42"/>
      <c r="H69" s="42"/>
      <c r="I69" s="42"/>
      <c r="J69" s="42"/>
      <c r="K69" s="42"/>
      <c r="L69" s="44" t="s">
        <v>1806</v>
      </c>
    </row>
    <row r="70" spans="1:12" ht="15" customHeight="1" x14ac:dyDescent="0.25">
      <c r="A70" s="41" t="s">
        <v>3010</v>
      </c>
      <c r="B70" s="42">
        <v>40</v>
      </c>
      <c r="C70" s="42">
        <v>47.4</v>
      </c>
      <c r="D70" s="43">
        <v>54.4</v>
      </c>
      <c r="E70" s="42"/>
      <c r="F70" s="42"/>
      <c r="G70" s="42"/>
      <c r="H70" s="42"/>
      <c r="I70" s="42"/>
      <c r="J70" s="42"/>
      <c r="K70" s="42"/>
      <c r="L70" s="44" t="s">
        <v>1806</v>
      </c>
    </row>
    <row r="71" spans="1:12" ht="15" customHeight="1" x14ac:dyDescent="0.25">
      <c r="A71" s="41" t="s">
        <v>2261</v>
      </c>
      <c r="B71" s="42">
        <v>1241.8</v>
      </c>
      <c r="C71" s="42">
        <v>1682.1</v>
      </c>
      <c r="D71" s="43">
        <v>1712.7</v>
      </c>
      <c r="E71" s="42"/>
      <c r="F71" s="42"/>
      <c r="G71" s="42"/>
      <c r="H71" s="42"/>
      <c r="I71" s="42"/>
      <c r="J71" s="42"/>
      <c r="K71" s="42"/>
      <c r="L71" s="44" t="s">
        <v>3011</v>
      </c>
    </row>
    <row r="72" spans="1:12" ht="15" customHeight="1" x14ac:dyDescent="0.25">
      <c r="A72" s="41" t="s">
        <v>3012</v>
      </c>
      <c r="B72" s="42">
        <v>166.9</v>
      </c>
      <c r="C72" s="42">
        <v>209.1</v>
      </c>
      <c r="D72" s="43">
        <v>234.5</v>
      </c>
      <c r="E72" s="42"/>
      <c r="F72" s="42"/>
      <c r="G72" s="42"/>
      <c r="H72" s="42"/>
      <c r="I72" s="42"/>
      <c r="J72" s="42"/>
      <c r="K72" s="42"/>
      <c r="L72" s="44" t="s">
        <v>3013</v>
      </c>
    </row>
    <row r="73" spans="1:12" ht="15" customHeight="1" x14ac:dyDescent="0.25">
      <c r="A73" s="41" t="s">
        <v>3014</v>
      </c>
      <c r="B73" s="42">
        <v>393.3</v>
      </c>
      <c r="C73" s="42">
        <v>465.6</v>
      </c>
      <c r="D73" s="43">
        <v>539.6</v>
      </c>
      <c r="E73" s="42"/>
      <c r="F73" s="42"/>
      <c r="G73" s="42"/>
      <c r="H73" s="42"/>
      <c r="I73" s="42"/>
      <c r="J73" s="42"/>
      <c r="K73" s="42"/>
      <c r="L73" s="44" t="s">
        <v>1806</v>
      </c>
    </row>
    <row r="74" spans="1:12" ht="15" customHeight="1" x14ac:dyDescent="0.25">
      <c r="A74" s="41" t="s">
        <v>3015</v>
      </c>
      <c r="B74" s="42">
        <v>514.5</v>
      </c>
      <c r="C74" s="42">
        <v>544.4</v>
      </c>
      <c r="D74" s="43">
        <v>728.2</v>
      </c>
      <c r="E74" s="42"/>
      <c r="F74" s="42"/>
      <c r="G74" s="42"/>
      <c r="H74" s="42"/>
      <c r="I74" s="42"/>
      <c r="J74" s="42"/>
      <c r="K74" s="42"/>
      <c r="L74" s="44" t="s">
        <v>1806</v>
      </c>
    </row>
    <row r="75" spans="1:12" ht="15" customHeight="1" x14ac:dyDescent="0.25">
      <c r="A75" s="45" t="s">
        <v>2243</v>
      </c>
      <c r="B75" s="42">
        <v>142</v>
      </c>
      <c r="C75" s="42">
        <v>167.3</v>
      </c>
      <c r="D75" s="43">
        <v>160</v>
      </c>
      <c r="E75" s="42"/>
      <c r="F75" s="42"/>
      <c r="G75" s="42"/>
      <c r="H75" s="42"/>
      <c r="I75" s="42"/>
      <c r="J75" s="42"/>
      <c r="K75" s="42"/>
      <c r="L75" s="44" t="s">
        <v>3016</v>
      </c>
    </row>
    <row r="76" spans="1:12" ht="15" customHeight="1" x14ac:dyDescent="0.25">
      <c r="A76" s="38" t="s">
        <v>3017</v>
      </c>
      <c r="B76" s="39">
        <f>+SUM(B77:B85)</f>
        <v>23935.8</v>
      </c>
      <c r="C76" s="39">
        <f t="shared" ref="C76" si="10">+SUM(C77:C85)</f>
        <v>26110.3</v>
      </c>
      <c r="D76" s="40">
        <f>+SUM(D77:D85)</f>
        <v>28181.5</v>
      </c>
      <c r="E76" s="39">
        <v>31103.1</v>
      </c>
      <c r="F76" s="39">
        <v>34196.800000000003</v>
      </c>
      <c r="G76" s="39">
        <v>35187.199999999997</v>
      </c>
      <c r="H76" s="39">
        <v>35847.300000000003</v>
      </c>
      <c r="I76" s="39">
        <v>37641.9</v>
      </c>
      <c r="J76" s="39">
        <v>40536.5</v>
      </c>
      <c r="K76" s="39">
        <v>42554.8</v>
      </c>
      <c r="L76" s="49"/>
    </row>
    <row r="77" spans="1:12" ht="15" customHeight="1" x14ac:dyDescent="0.25">
      <c r="A77" s="41" t="s">
        <v>3018</v>
      </c>
      <c r="B77" s="42">
        <v>4017</v>
      </c>
      <c r="C77" s="42">
        <v>4486.7</v>
      </c>
      <c r="D77" s="43">
        <v>4982.8999999999996</v>
      </c>
      <c r="E77" s="42"/>
      <c r="F77" s="42"/>
      <c r="G77" s="42"/>
      <c r="H77" s="42"/>
      <c r="I77" s="42"/>
      <c r="J77" s="43"/>
      <c r="K77" s="52"/>
      <c r="L77" s="44" t="s">
        <v>1806</v>
      </c>
    </row>
    <row r="78" spans="1:12" ht="15" customHeight="1" x14ac:dyDescent="0.25">
      <c r="A78" s="41" t="s">
        <v>3019</v>
      </c>
      <c r="B78" s="42">
        <v>14058.8</v>
      </c>
      <c r="C78" s="42">
        <v>15262.8</v>
      </c>
      <c r="D78" s="43">
        <v>16560.599999999999</v>
      </c>
      <c r="E78" s="42"/>
      <c r="F78" s="42"/>
      <c r="G78" s="42"/>
      <c r="H78" s="42"/>
      <c r="I78" s="42"/>
      <c r="J78" s="43"/>
      <c r="K78" s="42"/>
      <c r="L78" s="44" t="s">
        <v>1806</v>
      </c>
    </row>
    <row r="79" spans="1:12" ht="15" customHeight="1" x14ac:dyDescent="0.25">
      <c r="A79" s="41" t="s">
        <v>3020</v>
      </c>
      <c r="B79" s="42">
        <v>1043.3</v>
      </c>
      <c r="C79" s="42">
        <v>1097.5</v>
      </c>
      <c r="D79" s="43">
        <v>1149.5999999999999</v>
      </c>
      <c r="E79" s="42"/>
      <c r="F79" s="42"/>
      <c r="G79" s="42"/>
      <c r="H79" s="42"/>
      <c r="I79" s="42"/>
      <c r="J79" s="43"/>
      <c r="K79" s="42"/>
      <c r="L79" s="44" t="s">
        <v>1806</v>
      </c>
    </row>
    <row r="80" spans="1:12" ht="15" customHeight="1" x14ac:dyDescent="0.25">
      <c r="A80" s="41" t="s">
        <v>2314</v>
      </c>
      <c r="B80" s="42">
        <v>2947.5</v>
      </c>
      <c r="C80" s="42">
        <v>3396.2</v>
      </c>
      <c r="D80" s="43">
        <v>3588.4</v>
      </c>
      <c r="E80" s="42"/>
      <c r="F80" s="42"/>
      <c r="G80" s="42"/>
      <c r="H80" s="42"/>
      <c r="I80" s="42"/>
      <c r="J80" s="43"/>
      <c r="K80" s="42"/>
      <c r="L80" s="44" t="s">
        <v>3021</v>
      </c>
    </row>
    <row r="81" spans="1:12" ht="15" customHeight="1" x14ac:dyDescent="0.25">
      <c r="A81" s="41" t="s">
        <v>3022</v>
      </c>
      <c r="B81" s="42">
        <v>307</v>
      </c>
      <c r="C81" s="42">
        <v>301.5</v>
      </c>
      <c r="D81" s="43">
        <v>323.2</v>
      </c>
      <c r="E81" s="42"/>
      <c r="F81" s="42"/>
      <c r="G81" s="42"/>
      <c r="H81" s="42"/>
      <c r="I81" s="42"/>
      <c r="J81" s="43"/>
      <c r="K81" s="42"/>
      <c r="L81" s="44" t="s">
        <v>1806</v>
      </c>
    </row>
    <row r="82" spans="1:12" ht="15" customHeight="1" x14ac:dyDescent="0.25">
      <c r="A82" s="41" t="s">
        <v>3023</v>
      </c>
      <c r="B82" s="42">
        <v>421.7</v>
      </c>
      <c r="C82" s="42">
        <v>376.3</v>
      </c>
      <c r="D82" s="43">
        <v>339.5</v>
      </c>
      <c r="E82" s="42"/>
      <c r="F82" s="42"/>
      <c r="G82" s="42"/>
      <c r="H82" s="42"/>
      <c r="I82" s="42"/>
      <c r="J82" s="43"/>
      <c r="K82" s="42"/>
      <c r="L82" s="44" t="s">
        <v>1806</v>
      </c>
    </row>
    <row r="83" spans="1:12" ht="15" customHeight="1" x14ac:dyDescent="0.25">
      <c r="A83" s="41" t="s">
        <v>3024</v>
      </c>
      <c r="B83" s="42">
        <v>733.3</v>
      </c>
      <c r="C83" s="42">
        <v>748.2</v>
      </c>
      <c r="D83" s="43">
        <v>783</v>
      </c>
      <c r="E83" s="42"/>
      <c r="F83" s="42"/>
      <c r="G83" s="42"/>
      <c r="H83" s="42"/>
      <c r="I83" s="42"/>
      <c r="J83" s="43"/>
      <c r="K83" s="42"/>
      <c r="L83" s="44" t="s">
        <v>1806</v>
      </c>
    </row>
    <row r="84" spans="1:12" ht="15" customHeight="1" x14ac:dyDescent="0.25">
      <c r="A84" s="41" t="s">
        <v>3025</v>
      </c>
      <c r="B84" s="42">
        <v>4.9000000000000004</v>
      </c>
      <c r="C84" s="42">
        <v>7.6</v>
      </c>
      <c r="D84" s="43">
        <v>9.1999999999999993</v>
      </c>
      <c r="E84" s="42"/>
      <c r="F84" s="42"/>
      <c r="G84" s="42"/>
      <c r="H84" s="42"/>
      <c r="I84" s="42"/>
      <c r="J84" s="43"/>
      <c r="K84" s="42"/>
      <c r="L84" s="44" t="s">
        <v>1806</v>
      </c>
    </row>
    <row r="85" spans="1:12" ht="15" customHeight="1" x14ac:dyDescent="0.25">
      <c r="A85" s="53" t="s">
        <v>2351</v>
      </c>
      <c r="B85" s="46">
        <v>402.3</v>
      </c>
      <c r="C85" s="46">
        <v>433.5</v>
      </c>
      <c r="D85" s="47">
        <v>445.1</v>
      </c>
      <c r="E85" s="46"/>
      <c r="F85" s="46"/>
      <c r="G85" s="46"/>
      <c r="H85" s="46"/>
      <c r="I85" s="46"/>
      <c r="J85" s="47"/>
      <c r="K85" s="46"/>
      <c r="L85" s="48" t="s">
        <v>3026</v>
      </c>
    </row>
    <row r="86" spans="1:12" ht="15.75" x14ac:dyDescent="0.25">
      <c r="A86" s="54" t="s">
        <v>3027</v>
      </c>
      <c r="B86" s="55" t="s">
        <v>3028</v>
      </c>
      <c r="C86" s="56"/>
      <c r="D86" s="56"/>
      <c r="E86" s="56"/>
      <c r="F86" s="56"/>
      <c r="G86" s="56"/>
      <c r="H86" s="56"/>
      <c r="I86" s="56"/>
      <c r="J86" s="56"/>
      <c r="K86" s="56"/>
      <c r="L86" s="56"/>
    </row>
    <row r="89" spans="1:12" x14ac:dyDescent="0.25">
      <c r="A89" s="57" t="s">
        <v>3029</v>
      </c>
      <c r="B89" s="57">
        <v>26.3</v>
      </c>
      <c r="C89" s="57">
        <v>25.6</v>
      </c>
      <c r="D89" s="57">
        <v>25.7</v>
      </c>
      <c r="E89" s="57">
        <v>26.4</v>
      </c>
      <c r="F89" s="57">
        <v>25.9</v>
      </c>
      <c r="G89" s="57">
        <v>25.5</v>
      </c>
      <c r="H89" s="57">
        <v>25.1</v>
      </c>
      <c r="I89" s="57">
        <v>24.7</v>
      </c>
      <c r="J89" s="57">
        <v>24.2</v>
      </c>
      <c r="K89" s="57">
        <v>23.8</v>
      </c>
    </row>
    <row r="90" spans="1:12" x14ac:dyDescent="0.25">
      <c r="A90" s="58" t="s">
        <v>3030</v>
      </c>
      <c r="B90" s="59"/>
      <c r="C90" s="59"/>
      <c r="D90" s="59"/>
      <c r="E90" s="59"/>
      <c r="F90" s="59"/>
      <c r="G90" s="59"/>
      <c r="H90" s="59"/>
      <c r="I90" s="59"/>
      <c r="J90" s="59"/>
      <c r="K90" s="59"/>
    </row>
  </sheetData>
  <mergeCells count="3">
    <mergeCell ref="A1:L1"/>
    <mergeCell ref="A2:L2"/>
    <mergeCell ref="L3:L7"/>
  </mergeCells>
  <hyperlinks>
    <hyperlink ref="B86" r:id="rId1" xr:uid="{DE25F1BC-FA39-44FA-BD8C-ED8534C63FEF}"/>
  </hyperlinks>
  <pageMargins left="0.7" right="0.7" top="0.75" bottom="0.75" header="0.3" footer="0.3"/>
  <pageSetup paperSize="9" orientation="portrait" verticalDpi="0"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2D36-F7F1-41BA-869E-340EB26F41E6}">
  <sheetPr>
    <tabColor theme="4" tint="0.59999389629810485"/>
  </sheetPr>
  <dimension ref="A1:N18"/>
  <sheetViews>
    <sheetView showGridLines="0" zoomScaleNormal="100" workbookViewId="0">
      <selection activeCell="M6" sqref="M6"/>
    </sheetView>
  </sheetViews>
  <sheetFormatPr defaultColWidth="8.7109375" defaultRowHeight="15" x14ac:dyDescent="0.25"/>
  <cols>
    <col min="1" max="1" width="92.7109375" style="29" customWidth="1"/>
    <col min="2" max="4" width="8.7109375" style="29" customWidth="1"/>
    <col min="5" max="5" width="18.7109375" style="80" customWidth="1"/>
    <col min="6" max="12" width="8.7109375" style="29" customWidth="1"/>
    <col min="13" max="13" width="21.42578125" style="29" customWidth="1"/>
    <col min="14" max="14" width="95.28515625" style="29" customWidth="1"/>
    <col min="15" max="16384" width="8.7109375" style="29"/>
  </cols>
  <sheetData>
    <row r="1" spans="1:14" s="24" customFormat="1" ht="33" customHeight="1" x14ac:dyDescent="0.25">
      <c r="A1" s="330" t="s">
        <v>3031</v>
      </c>
      <c r="B1" s="331"/>
      <c r="C1" s="331"/>
      <c r="D1" s="331"/>
      <c r="E1" s="331"/>
      <c r="F1" s="331"/>
      <c r="G1" s="331"/>
      <c r="H1" s="332"/>
      <c r="I1" s="332"/>
      <c r="J1" s="332"/>
      <c r="K1" s="332"/>
      <c r="L1" s="332"/>
      <c r="M1" s="332"/>
    </row>
    <row r="2" spans="1:14" ht="33" customHeight="1" x14ac:dyDescent="0.25">
      <c r="A2" s="339" t="s">
        <v>3032</v>
      </c>
      <c r="B2" s="339"/>
      <c r="C2" s="339"/>
      <c r="D2" s="339"/>
      <c r="E2" s="339"/>
      <c r="F2" s="339"/>
      <c r="G2" s="339"/>
      <c r="H2" s="339"/>
      <c r="I2" s="339"/>
      <c r="J2" s="339"/>
      <c r="K2" s="339"/>
      <c r="L2" s="339"/>
      <c r="M2" s="339"/>
      <c r="N2" s="60"/>
    </row>
    <row r="3" spans="1:14" ht="47.25" x14ac:dyDescent="0.25">
      <c r="A3" s="61"/>
      <c r="B3" s="62">
        <v>2017</v>
      </c>
      <c r="C3" s="62">
        <v>2018</v>
      </c>
      <c r="D3" s="62">
        <v>2019</v>
      </c>
      <c r="E3" s="63" t="s">
        <v>3033</v>
      </c>
      <c r="F3" s="62">
        <v>2020</v>
      </c>
      <c r="G3" s="62">
        <v>2021</v>
      </c>
      <c r="H3" s="62">
        <v>2022</v>
      </c>
      <c r="I3" s="62">
        <v>2023</v>
      </c>
      <c r="J3" s="62">
        <v>2024</v>
      </c>
      <c r="K3" s="62">
        <v>2025</v>
      </c>
      <c r="L3" s="64">
        <v>2026</v>
      </c>
      <c r="M3" s="65" t="s">
        <v>3034</v>
      </c>
      <c r="N3" s="60"/>
    </row>
    <row r="4" spans="1:14" ht="22.35" customHeight="1" x14ac:dyDescent="0.25">
      <c r="A4" s="66" t="s">
        <v>3035</v>
      </c>
      <c r="B4" s="41">
        <f>+IF('T4a Investment baseline Input'!B7&gt;0,'T4a Investment baseline Input'!B7,0)</f>
        <v>8146.8</v>
      </c>
      <c r="C4" s="41">
        <f>+IF('T4a Investment baseline Input'!C7&gt;0,'T4a Investment baseline Input'!C7,0)</f>
        <v>9344.2000000000007</v>
      </c>
      <c r="D4" s="41">
        <f>+IF('T4a Investment baseline Input'!D7&gt;0,'T4a Investment baseline Input'!D7,0)</f>
        <v>9784.5</v>
      </c>
      <c r="E4" s="67">
        <f>AVERAGE(B4:D4)</f>
        <v>9091.8333333333339</v>
      </c>
      <c r="F4" s="41">
        <f>+IF('T4a Investment baseline Input'!E7&gt;0,'T4a Investment baseline Input'!E7,0)</f>
        <v>9718.9</v>
      </c>
      <c r="G4" s="41">
        <f>+IF('T4a Investment baseline Input'!F7&gt;0,'T4a Investment baseline Input'!F7,0)</f>
        <v>10393.4</v>
      </c>
      <c r="H4" s="41">
        <f>+IF('T4a Investment baseline Input'!G7&gt;0,'T4a Investment baseline Input'!G7,0)</f>
        <v>10954.9</v>
      </c>
      <c r="I4" s="41">
        <f>+IF('T4a Investment baseline Input'!H7&gt;0,'T4a Investment baseline Input'!H7,0)</f>
        <v>11525.1</v>
      </c>
      <c r="J4" s="41">
        <f>+IF('T4a Investment baseline Input'!I7&gt;0,'T4a Investment baseline Input'!I7,0)</f>
        <v>11970.5</v>
      </c>
      <c r="K4" s="41">
        <f>+IF('T4a Investment baseline Input'!J7&gt;0,'T4a Investment baseline Input'!J7,0)</f>
        <v>12889.9</v>
      </c>
      <c r="L4" s="41">
        <f>+IF('T4a Investment baseline Input'!K7&gt;0,'T4a Investment baseline Input'!K7,0)</f>
        <v>13643.5</v>
      </c>
      <c r="M4" s="68">
        <f>+AVERAGE(F4:L4)</f>
        <v>11585.171428571428</v>
      </c>
      <c r="N4" s="60"/>
    </row>
    <row r="5" spans="1:14" ht="22.35" customHeight="1" x14ac:dyDescent="0.25">
      <c r="A5" s="66" t="s">
        <v>3036</v>
      </c>
      <c r="B5" s="41">
        <f>+IF('T4a Investment baseline Input'!B16&gt;0,'T4a Investment baseline Input'!B16,0)</f>
        <v>1554.6</v>
      </c>
      <c r="C5" s="41">
        <f>+IF('T4a Investment baseline Input'!C16&gt;0,'T4a Investment baseline Input'!C16,0)</f>
        <v>1821.9</v>
      </c>
      <c r="D5" s="41">
        <f>+IF('T4a Investment baseline Input'!D16&gt;0,'T4a Investment baseline Input'!D16,0)</f>
        <v>1974.8999999999999</v>
      </c>
      <c r="E5" s="67">
        <f t="shared" ref="E5:E14" si="0">AVERAGE(B5:D5)</f>
        <v>1783.8</v>
      </c>
      <c r="F5" s="41">
        <f>+IF('T4a Investment baseline Input'!E16&gt;0,'T4a Investment baseline Input'!E16,0)</f>
        <v>2439.1</v>
      </c>
      <c r="G5" s="41">
        <f>+IF('T4a Investment baseline Input'!F16&gt;0,'T4a Investment baseline Input'!F16,0)</f>
        <v>2809.8</v>
      </c>
      <c r="H5" s="41">
        <f>+IF('T4a Investment baseline Input'!G16&gt;0,'T4a Investment baseline Input'!G16,0)</f>
        <v>3143.9</v>
      </c>
      <c r="I5" s="41">
        <f>+IF('T4a Investment baseline Input'!H16&gt;0,'T4a Investment baseline Input'!H16,0)</f>
        <v>3650</v>
      </c>
      <c r="J5" s="41">
        <f>+IF('T4a Investment baseline Input'!I16&gt;0,'T4a Investment baseline Input'!I16,0)</f>
        <v>3898</v>
      </c>
      <c r="K5" s="41">
        <f>+IF('T4a Investment baseline Input'!J16&gt;0,'T4a Investment baseline Input'!J16,0)</f>
        <v>3977.4</v>
      </c>
      <c r="L5" s="41">
        <f>+IF('T4a Investment baseline Input'!K16&gt;0,'T4a Investment baseline Input'!K16,0)</f>
        <v>4304.3999999999996</v>
      </c>
      <c r="M5" s="68">
        <f t="shared" ref="M5:M13" si="1">+AVERAGE(F5:L5)</f>
        <v>3460.3714285714282</v>
      </c>
      <c r="N5" s="60"/>
    </row>
    <row r="6" spans="1:14" ht="22.35" customHeight="1" x14ac:dyDescent="0.25">
      <c r="A6" s="66" t="s">
        <v>3037</v>
      </c>
      <c r="B6" s="41">
        <f>+IF('T4a Investment baseline Input'!B22&gt;0,'T4a Investment baseline Input'!B22,0)</f>
        <v>3392.2</v>
      </c>
      <c r="C6" s="41">
        <f>+IF('T4a Investment baseline Input'!C22&gt;0,'T4a Investment baseline Input'!C22,0)</f>
        <v>3919.7999999999997</v>
      </c>
      <c r="D6" s="41">
        <f>+IF('T4a Investment baseline Input'!D22&gt;0,'T4a Investment baseline Input'!D22,0)</f>
        <v>4263.3</v>
      </c>
      <c r="E6" s="67">
        <f t="shared" si="0"/>
        <v>3858.4333333333329</v>
      </c>
      <c r="F6" s="41">
        <f>+IF('T4a Investment baseline Input'!E22&gt;0,'T4a Investment baseline Input'!E22,0)</f>
        <v>4563.8</v>
      </c>
      <c r="G6" s="41">
        <f>+IF('T4a Investment baseline Input'!F22&gt;0,'T4a Investment baseline Input'!F22,0)</f>
        <v>4817</v>
      </c>
      <c r="H6" s="41">
        <f>+IF('T4a Investment baseline Input'!G22&gt;0,'T4a Investment baseline Input'!G22,0)</f>
        <v>4939.8</v>
      </c>
      <c r="I6" s="41">
        <f>+IF('T4a Investment baseline Input'!H22&gt;0,'T4a Investment baseline Input'!H22,0)</f>
        <v>5141.7</v>
      </c>
      <c r="J6" s="41">
        <f>+IF('T4a Investment baseline Input'!I22&gt;0,'T4a Investment baseline Input'!I22,0)</f>
        <v>5272.3</v>
      </c>
      <c r="K6" s="41">
        <f>+IF('T4a Investment baseline Input'!J22&gt;0,'T4a Investment baseline Input'!J22,0)</f>
        <v>5727.4</v>
      </c>
      <c r="L6" s="41">
        <f>+IF('T4a Investment baseline Input'!K22&gt;0,'T4a Investment baseline Input'!K22,0)</f>
        <v>6025.7</v>
      </c>
      <c r="M6" s="68">
        <f t="shared" si="1"/>
        <v>5212.528571428571</v>
      </c>
      <c r="N6" s="60"/>
    </row>
    <row r="7" spans="1:14" ht="22.35" customHeight="1" x14ac:dyDescent="0.25">
      <c r="A7" s="66" t="s">
        <v>3038</v>
      </c>
      <c r="B7" s="41">
        <f>+IF('T4a Investment baseline Input'!B29&gt;0,'T4a Investment baseline Input'!B29,0)</f>
        <v>11182.8</v>
      </c>
      <c r="C7" s="41">
        <f>+IF('T4a Investment baseline Input'!C29&gt;0,'T4a Investment baseline Input'!C29,0)</f>
        <v>12482.6</v>
      </c>
      <c r="D7" s="41">
        <f>+IF('T4a Investment baseline Input'!D29&gt;0,'T4a Investment baseline Input'!D29,0)</f>
        <v>13726.6</v>
      </c>
      <c r="E7" s="67">
        <f t="shared" si="0"/>
        <v>12464</v>
      </c>
      <c r="F7" s="41">
        <f>+IF('T4a Investment baseline Input'!E29&gt;0,'T4a Investment baseline Input'!E29,0)</f>
        <v>16661.400000000001</v>
      </c>
      <c r="G7" s="41">
        <f>+IF('T4a Investment baseline Input'!F29&gt;0,'T4a Investment baseline Input'!F29,0)</f>
        <v>17920.900000000001</v>
      </c>
      <c r="H7" s="41">
        <f>+IF('T4a Investment baseline Input'!G29&gt;0,'T4a Investment baseline Input'!G29,0)</f>
        <v>15453.2</v>
      </c>
      <c r="I7" s="41">
        <f>+IF('T4a Investment baseline Input'!H29&gt;0,'T4a Investment baseline Input'!H29,0)</f>
        <v>16284</v>
      </c>
      <c r="J7" s="41">
        <f>+IF('T4a Investment baseline Input'!I29&gt;0,'T4a Investment baseline Input'!I29,0)</f>
        <v>16925.2</v>
      </c>
      <c r="K7" s="41">
        <f>+IF('T4a Investment baseline Input'!J29&gt;0,'T4a Investment baseline Input'!J29,0)</f>
        <v>18124.7</v>
      </c>
      <c r="L7" s="41">
        <f>+IF('T4a Investment baseline Input'!K29&gt;0,'T4a Investment baseline Input'!K29,0)</f>
        <v>19141.400000000001</v>
      </c>
      <c r="M7" s="68">
        <f t="shared" si="1"/>
        <v>17215.82857142857</v>
      </c>
      <c r="N7" s="60"/>
    </row>
    <row r="8" spans="1:14" ht="22.35" customHeight="1" x14ac:dyDescent="0.25">
      <c r="A8" s="66" t="s">
        <v>3039</v>
      </c>
      <c r="B8" s="41">
        <f>+IF('T4a Investment baseline Input'!B39&gt;0,'T4a Investment baseline Input'!B39,0)</f>
        <v>1556.3</v>
      </c>
      <c r="C8" s="41">
        <f>+IF('T4a Investment baseline Input'!C39&gt;0,'T4a Investment baseline Input'!C39,0)</f>
        <v>1796.4</v>
      </c>
      <c r="D8" s="41">
        <f>+IF('T4a Investment baseline Input'!D39&gt;0,'T4a Investment baseline Input'!D39,0)</f>
        <v>1880.8000000000002</v>
      </c>
      <c r="E8" s="67">
        <f t="shared" si="0"/>
        <v>1744.5</v>
      </c>
      <c r="F8" s="41">
        <f>+IF('T4a Investment baseline Input'!E39&gt;0,'T4a Investment baseline Input'!E39,0)</f>
        <v>1915.4</v>
      </c>
      <c r="G8" s="41">
        <f>+IF('T4a Investment baseline Input'!F39&gt;0,'T4a Investment baseline Input'!F39,0)</f>
        <v>2111.6999999999998</v>
      </c>
      <c r="H8" s="41">
        <f>+IF('T4a Investment baseline Input'!G39&gt;0,'T4a Investment baseline Input'!G39,0)</f>
        <v>2176.5</v>
      </c>
      <c r="I8" s="41">
        <f>+IF('T4a Investment baseline Input'!H39&gt;0,'T4a Investment baseline Input'!H39,0)</f>
        <v>2655.3</v>
      </c>
      <c r="J8" s="41">
        <f>+IF('T4a Investment baseline Input'!I39&gt;0,'T4a Investment baseline Input'!I39,0)</f>
        <v>2262.5</v>
      </c>
      <c r="K8" s="41">
        <f>+IF('T4a Investment baseline Input'!J39&gt;0,'T4a Investment baseline Input'!J39,0)</f>
        <v>2647.9</v>
      </c>
      <c r="L8" s="41">
        <f>+IF('T4a Investment baseline Input'!K39&gt;0,'T4a Investment baseline Input'!K39,0)</f>
        <v>2827.9</v>
      </c>
      <c r="M8" s="68">
        <f t="shared" si="1"/>
        <v>2371.0285714285715</v>
      </c>
      <c r="N8" s="60"/>
    </row>
    <row r="9" spans="1:14" ht="22.35" customHeight="1" x14ac:dyDescent="0.25">
      <c r="A9" s="66" t="s">
        <v>3040</v>
      </c>
      <c r="B9" s="41">
        <f>+IF('T4a Investment baseline Input'!B46&gt;0,'T4a Investment baseline Input'!B46,0)</f>
        <v>1136</v>
      </c>
      <c r="C9" s="41">
        <f>+IF('T4a Investment baseline Input'!C46&gt;0,'T4a Investment baseline Input'!C46,0)</f>
        <v>1627.3</v>
      </c>
      <c r="D9" s="41">
        <f>+IF('T4a Investment baseline Input'!D46&gt;0,'T4a Investment baseline Input'!D46,0)</f>
        <v>1490.1000000000001</v>
      </c>
      <c r="E9" s="67">
        <f t="shared" si="0"/>
        <v>1417.8000000000002</v>
      </c>
      <c r="F9" s="41">
        <f>+IF('T4a Investment baseline Input'!E46&gt;0,'T4a Investment baseline Input'!E46,0)</f>
        <v>1764.5</v>
      </c>
      <c r="G9" s="41">
        <f>+IF('T4a Investment baseline Input'!F46&gt;0,'T4a Investment baseline Input'!F46,0)</f>
        <v>2563.1</v>
      </c>
      <c r="H9" s="41">
        <f>+IF('T4a Investment baseline Input'!G46&gt;0,'T4a Investment baseline Input'!G46,0)</f>
        <v>2254.3000000000002</v>
      </c>
      <c r="I9" s="41">
        <f>+IF('T4a Investment baseline Input'!H46&gt;0,'T4a Investment baseline Input'!H46,0)</f>
        <v>2300.1</v>
      </c>
      <c r="J9" s="41">
        <f>+IF('T4a Investment baseline Input'!I46&gt;0,'T4a Investment baseline Input'!I46,0)</f>
        <v>1805.1</v>
      </c>
      <c r="K9" s="41">
        <f>+IF('T4a Investment baseline Input'!J46&gt;0,'T4a Investment baseline Input'!J46,0)</f>
        <v>2295.4</v>
      </c>
      <c r="L9" s="41">
        <f>+IF('T4a Investment baseline Input'!K46&gt;0,'T4a Investment baseline Input'!K46,0)</f>
        <v>2344.9</v>
      </c>
      <c r="M9" s="68">
        <f t="shared" si="1"/>
        <v>2189.6285714285714</v>
      </c>
      <c r="N9" s="60"/>
    </row>
    <row r="10" spans="1:14" ht="22.35" customHeight="1" x14ac:dyDescent="0.25">
      <c r="A10" s="66" t="s">
        <v>3041</v>
      </c>
      <c r="B10" s="41">
        <f>+IF('T4a Investment baseline Input'!B53&gt;0,'T4a Investment baseline Input'!B53,0)</f>
        <v>14339.800000000001</v>
      </c>
      <c r="C10" s="41">
        <f>+IF('T4a Investment baseline Input'!C53&gt;0,'T4a Investment baseline Input'!C53,0)</f>
        <v>15791.5</v>
      </c>
      <c r="D10" s="41">
        <f>+IF('T4a Investment baseline Input'!D53&gt;0,'T4a Investment baseline Input'!D53,0)</f>
        <v>17034.8</v>
      </c>
      <c r="E10" s="67">
        <f t="shared" si="0"/>
        <v>15722.033333333335</v>
      </c>
      <c r="F10" s="41">
        <f>+IF('T4a Investment baseline Input'!E53&gt;0,'T4a Investment baseline Input'!E53,0)</f>
        <v>18594.5</v>
      </c>
      <c r="G10" s="41">
        <f>+IF('T4a Investment baseline Input'!F53&gt;0,'T4a Investment baseline Input'!F53,0)</f>
        <v>20792.7</v>
      </c>
      <c r="H10" s="41">
        <f>+IF('T4a Investment baseline Input'!G53&gt;0,'T4a Investment baseline Input'!G53,0)</f>
        <v>21235.1</v>
      </c>
      <c r="I10" s="41">
        <f>+IF('T4a Investment baseline Input'!H53&gt;0,'T4a Investment baseline Input'!H53,0)</f>
        <v>22083.9</v>
      </c>
      <c r="J10" s="41">
        <f>+IF('T4a Investment baseline Input'!I53&gt;0,'T4a Investment baseline Input'!I53,0)</f>
        <v>21915</v>
      </c>
      <c r="K10" s="41">
        <f>+IF('T4a Investment baseline Input'!J53&gt;0,'T4a Investment baseline Input'!J53,0)</f>
        <v>24344.9</v>
      </c>
      <c r="L10" s="41">
        <f>+IF('T4a Investment baseline Input'!K53&gt;0,'T4a Investment baseline Input'!K53,0)</f>
        <v>25514.400000000001</v>
      </c>
      <c r="M10" s="68">
        <f t="shared" si="1"/>
        <v>22068.642857142859</v>
      </c>
      <c r="N10" s="60"/>
    </row>
    <row r="11" spans="1:14" ht="22.35" customHeight="1" x14ac:dyDescent="0.25">
      <c r="A11" s="66" t="s">
        <v>3042</v>
      </c>
      <c r="B11" s="41">
        <f>+IF('T4a Investment baseline Input'!B60&gt;0,'T4a Investment baseline Input'!B60,0)</f>
        <v>2537.9</v>
      </c>
      <c r="C11" s="41">
        <f>+IF('T4a Investment baseline Input'!C60&gt;0,'T4a Investment baseline Input'!C60,0)</f>
        <v>3109.1</v>
      </c>
      <c r="D11" s="41">
        <f>+IF('T4a Investment baseline Input'!D60&gt;0,'T4a Investment baseline Input'!D60,0)</f>
        <v>3214.6</v>
      </c>
      <c r="E11" s="67">
        <f t="shared" si="0"/>
        <v>2953.8666666666668</v>
      </c>
      <c r="F11" s="41">
        <f>+IF('T4a Investment baseline Input'!E60&gt;0,'T4a Investment baseline Input'!E60,0)</f>
        <v>3017.8</v>
      </c>
      <c r="G11" s="41">
        <f>+IF('T4a Investment baseline Input'!F60&gt;0,'T4a Investment baseline Input'!F60,0)</f>
        <v>3243.1</v>
      </c>
      <c r="H11" s="41">
        <f>+IF('T4a Investment baseline Input'!G60&gt;0,'T4a Investment baseline Input'!G60,0)</f>
        <v>3435.4</v>
      </c>
      <c r="I11" s="41">
        <f>+IF('T4a Investment baseline Input'!H60&gt;0,'T4a Investment baseline Input'!H60,0)</f>
        <v>3627.9</v>
      </c>
      <c r="J11" s="41">
        <f>+IF('T4a Investment baseline Input'!I60&gt;0,'T4a Investment baseline Input'!I60,0)</f>
        <v>3808.6</v>
      </c>
      <c r="K11" s="41">
        <f>+IF('T4a Investment baseline Input'!J60&gt;0,'T4a Investment baseline Input'!J60,0)</f>
        <v>4052.7</v>
      </c>
      <c r="L11" s="41">
        <f>+IF('T4a Investment baseline Input'!K60&gt;0,'T4a Investment baseline Input'!K60,0)</f>
        <v>4288.8</v>
      </c>
      <c r="M11" s="68">
        <f t="shared" si="1"/>
        <v>3639.1857142857143</v>
      </c>
      <c r="N11" s="60"/>
    </row>
    <row r="12" spans="1:14" ht="22.35" customHeight="1" x14ac:dyDescent="0.25">
      <c r="A12" s="66" t="s">
        <v>3043</v>
      </c>
      <c r="B12" s="41">
        <f>+IF('T4a Investment baseline Input'!B67&gt;0,'T4a Investment baseline Input'!B67,0)</f>
        <v>7891.2</v>
      </c>
      <c r="C12" s="41">
        <f>+IF('T4a Investment baseline Input'!C67&gt;0,'T4a Investment baseline Input'!C67,0)</f>
        <v>9639.5</v>
      </c>
      <c r="D12" s="41">
        <f>+IF('T4a Investment baseline Input'!D67&gt;0,'T4a Investment baseline Input'!D67,0)</f>
        <v>10954.000000000002</v>
      </c>
      <c r="E12" s="67">
        <f t="shared" si="0"/>
        <v>9494.9000000000015</v>
      </c>
      <c r="F12" s="41">
        <f>+IF('T4a Investment baseline Input'!E67&gt;0,'T4a Investment baseline Input'!E67,0)</f>
        <v>11752.6</v>
      </c>
      <c r="G12" s="41">
        <f>+IF('T4a Investment baseline Input'!F67&gt;0,'T4a Investment baseline Input'!F67,0)</f>
        <v>12564.9</v>
      </c>
      <c r="H12" s="41">
        <f>+IF('T4a Investment baseline Input'!G67&gt;0,'T4a Investment baseline Input'!G67,0)</f>
        <v>13500.8</v>
      </c>
      <c r="I12" s="41">
        <f>+IF('T4a Investment baseline Input'!H67&gt;0,'T4a Investment baseline Input'!H67,0)</f>
        <v>13928.8</v>
      </c>
      <c r="J12" s="41">
        <f>+IF('T4a Investment baseline Input'!I67&gt;0,'T4a Investment baseline Input'!I67,0)</f>
        <v>14422.1</v>
      </c>
      <c r="K12" s="41">
        <f>+IF('T4a Investment baseline Input'!J67&gt;0,'T4a Investment baseline Input'!J67,0)</f>
        <v>15646.4</v>
      </c>
      <c r="L12" s="41">
        <f>+IF('T4a Investment baseline Input'!K67&gt;0,'T4a Investment baseline Input'!K67,0)</f>
        <v>16391.900000000001</v>
      </c>
      <c r="M12" s="68">
        <f t="shared" si="1"/>
        <v>14029.642857142857</v>
      </c>
      <c r="N12" s="60"/>
    </row>
    <row r="13" spans="1:14" ht="22.35" customHeight="1" x14ac:dyDescent="0.25">
      <c r="A13" s="69" t="s">
        <v>3044</v>
      </c>
      <c r="B13" s="70">
        <f>+IF('T4a Investment baseline Input'!B76&gt;0,'T4a Investment baseline Input'!B76,0)</f>
        <v>23935.8</v>
      </c>
      <c r="C13" s="70">
        <f>+IF('T4a Investment baseline Input'!C76&gt;0,'T4a Investment baseline Input'!C76,0)</f>
        <v>26110.3</v>
      </c>
      <c r="D13" s="70">
        <f>+IF('T4a Investment baseline Input'!D76&gt;0,'T4a Investment baseline Input'!D76,0)</f>
        <v>28181.5</v>
      </c>
      <c r="E13" s="71">
        <f t="shared" si="0"/>
        <v>26075.866666666669</v>
      </c>
      <c r="F13" s="70">
        <f>+IF('T4a Investment baseline Input'!E76&gt;0,'T4a Investment baseline Input'!E76,0)</f>
        <v>31103.1</v>
      </c>
      <c r="G13" s="70">
        <f>+IF('T4a Investment baseline Input'!F76&gt;0,'T4a Investment baseline Input'!F76,0)</f>
        <v>34196.800000000003</v>
      </c>
      <c r="H13" s="70">
        <f>+IF('T4a Investment baseline Input'!G76&gt;0,'T4a Investment baseline Input'!G76,0)</f>
        <v>35187.199999999997</v>
      </c>
      <c r="I13" s="70">
        <f>+IF('T4a Investment baseline Input'!H76&gt;0,'T4a Investment baseline Input'!H76,0)</f>
        <v>35847.300000000003</v>
      </c>
      <c r="J13" s="70">
        <f>+IF('T4a Investment baseline Input'!I76&gt;0,'T4a Investment baseline Input'!I76,0)</f>
        <v>37641.9</v>
      </c>
      <c r="K13" s="70">
        <f>+IF('T4a Investment baseline Input'!J76&gt;0,'T4a Investment baseline Input'!J76,0)</f>
        <v>40536.5</v>
      </c>
      <c r="L13" s="70">
        <f>+IF('T4a Investment baseline Input'!K76&gt;0,'T4a Investment baseline Input'!K76,0)</f>
        <v>42554.8</v>
      </c>
      <c r="M13" s="68">
        <f t="shared" si="1"/>
        <v>36723.942857142865</v>
      </c>
      <c r="N13" s="60"/>
    </row>
    <row r="14" spans="1:14" ht="22.35" customHeight="1" x14ac:dyDescent="0.25">
      <c r="A14" s="66" t="s">
        <v>3045</v>
      </c>
      <c r="B14" s="72">
        <f>SUM(B4:B13)</f>
        <v>75673.399999999994</v>
      </c>
      <c r="C14" s="72">
        <f t="shared" ref="C14:D14" si="2">SUM(C4:C13)</f>
        <v>85642.599999999991</v>
      </c>
      <c r="D14" s="72">
        <f t="shared" si="2"/>
        <v>92505.1</v>
      </c>
      <c r="E14" s="67">
        <f t="shared" si="0"/>
        <v>84607.03333333334</v>
      </c>
      <c r="F14" s="72">
        <f>SUM(F4:F13)</f>
        <v>101531.1</v>
      </c>
      <c r="G14" s="72">
        <f t="shared" ref="G14:L14" si="3">SUM(G4:G13)</f>
        <v>111413.40000000001</v>
      </c>
      <c r="H14" s="72">
        <f t="shared" si="3"/>
        <v>112281.1</v>
      </c>
      <c r="I14" s="72">
        <f t="shared" si="3"/>
        <v>117044.1</v>
      </c>
      <c r="J14" s="72">
        <f t="shared" si="3"/>
        <v>119921.20000000001</v>
      </c>
      <c r="K14" s="72">
        <f t="shared" si="3"/>
        <v>130243.2</v>
      </c>
      <c r="L14" s="70">
        <f t="shared" si="3"/>
        <v>137037.70000000001</v>
      </c>
      <c r="M14" s="73">
        <f t="shared" ref="M14:M17" si="4">+AVERAGE(G14:L14)</f>
        <v>121323.45</v>
      </c>
      <c r="N14" s="60"/>
    </row>
    <row r="15" spans="1:14" ht="22.35" customHeight="1" x14ac:dyDescent="0.25">
      <c r="A15" s="30" t="s">
        <v>3046</v>
      </c>
      <c r="B15" s="34"/>
      <c r="C15" s="34"/>
      <c r="D15" s="34"/>
      <c r="E15" s="74"/>
      <c r="F15" s="39">
        <f>+IF('T4a Investment baseline Input'!E5&gt;0,'T4a Investment baseline Input'!E5,0)</f>
        <v>166.5</v>
      </c>
      <c r="G15" s="39">
        <f>+IF('T4a Investment baseline Input'!F5&gt;0,'T4a Investment baseline Input'!F5,0)</f>
        <v>823.2</v>
      </c>
      <c r="H15" s="39">
        <f>+IF('T4a Investment baseline Input'!G5&gt;0,'T4a Investment baseline Input'!G5,0)</f>
        <v>2078.1</v>
      </c>
      <c r="I15" s="39">
        <f>+IF('T4a Investment baseline Input'!H5&gt;0,'T4a Investment baseline Input'!H5,0)</f>
        <v>1907.6</v>
      </c>
      <c r="J15" s="39">
        <f>+IF('T4a Investment baseline Input'!I5&gt;0,'T4a Investment baseline Input'!I5,0)</f>
        <v>1418.5</v>
      </c>
      <c r="K15" s="39">
        <f>+IF('T4a Investment baseline Input'!J5&gt;0,'T4a Investment baseline Input'!J5,0)</f>
        <v>1610.9</v>
      </c>
      <c r="L15" s="39">
        <f>+IF('T4a Investment baseline Input'!K5&gt;0,'T4a Investment baseline Input'!K5,0)</f>
        <v>351.5</v>
      </c>
      <c r="M15" s="73">
        <f t="shared" si="4"/>
        <v>1364.9666666666665</v>
      </c>
      <c r="N15" s="60"/>
    </row>
    <row r="16" spans="1:14" ht="22.35" customHeight="1" x14ac:dyDescent="0.25">
      <c r="A16" s="75" t="s">
        <v>3047</v>
      </c>
      <c r="B16" s="76">
        <f t="shared" ref="B16:D16" si="5">B14-B15</f>
        <v>75673.399999999994</v>
      </c>
      <c r="C16" s="76">
        <f t="shared" si="5"/>
        <v>85642.599999999991</v>
      </c>
      <c r="D16" s="76">
        <f t="shared" si="5"/>
        <v>92505.1</v>
      </c>
      <c r="E16" s="77">
        <f>E14-E15</f>
        <v>84607.03333333334</v>
      </c>
      <c r="F16" s="76">
        <f>F14-F15</f>
        <v>101364.6</v>
      </c>
      <c r="G16" s="76">
        <f>G14-G15</f>
        <v>110590.20000000001</v>
      </c>
      <c r="H16" s="76">
        <f t="shared" ref="H16:K16" si="6">H14-H15</f>
        <v>110203</v>
      </c>
      <c r="I16" s="76">
        <f t="shared" si="6"/>
        <v>115136.5</v>
      </c>
      <c r="J16" s="76">
        <f t="shared" si="6"/>
        <v>118502.70000000001</v>
      </c>
      <c r="K16" s="76">
        <f t="shared" si="6"/>
        <v>128632.3</v>
      </c>
      <c r="L16" s="76">
        <f>L14-L15</f>
        <v>136686.20000000001</v>
      </c>
      <c r="M16" s="73">
        <f>M14-M15</f>
        <v>119958.48333333334</v>
      </c>
      <c r="N16" s="60"/>
    </row>
    <row r="17" spans="1:14" ht="22.35" customHeight="1" x14ac:dyDescent="0.25">
      <c r="A17" s="30" t="s">
        <v>3048</v>
      </c>
      <c r="B17" s="39">
        <f>'T4a Investment baseline Input'!B4</f>
        <v>194093.2</v>
      </c>
      <c r="C17" s="39">
        <f>'T4a Investment baseline Input'!C4</f>
        <v>210943.6</v>
      </c>
      <c r="D17" s="39">
        <f>'T4a Investment baseline Input'!D4</f>
        <v>223931.3</v>
      </c>
      <c r="E17" s="67">
        <f t="shared" ref="E17" si="7">AVERAGE(B17:D17)</f>
        <v>209656.03333333335</v>
      </c>
      <c r="F17" s="39">
        <f>'T4a Investment baseline Input'!E4</f>
        <v>213748</v>
      </c>
      <c r="G17" s="39">
        <f>'T4a Investment baseline Input'!F4</f>
        <v>228951.5</v>
      </c>
      <c r="H17" s="39">
        <f>'T4a Investment baseline Input'!G4</f>
        <v>245536.7</v>
      </c>
      <c r="I17" s="39">
        <f>'T4a Investment baseline Input'!H4</f>
        <v>259579.2</v>
      </c>
      <c r="J17" s="39">
        <f>'T4a Investment baseline Input'!I4</f>
        <v>274557.09999999998</v>
      </c>
      <c r="K17" s="39">
        <f>'T4a Investment baseline Input'!J4</f>
        <v>290588.30203871208</v>
      </c>
      <c r="L17" s="39">
        <f>'T4a Investment baseline Input'!K4</f>
        <v>307851.00496781</v>
      </c>
      <c r="M17" s="78">
        <f t="shared" si="4"/>
        <v>267843.96783442033</v>
      </c>
      <c r="N17" s="60"/>
    </row>
    <row r="18" spans="1:14" ht="22.35" customHeight="1" x14ac:dyDescent="0.25">
      <c r="A18" s="79" t="s">
        <v>3049</v>
      </c>
      <c r="B18" s="73">
        <f>IF(B17&gt;0,B16/B17,"-")</f>
        <v>0.38988176814025421</v>
      </c>
      <c r="C18" s="73">
        <f t="shared" ref="C18:L18" si="8">IF(C17&gt;0,C16/C17,"-")</f>
        <v>0.40599762211320933</v>
      </c>
      <c r="D18" s="73">
        <f t="shared" si="8"/>
        <v>0.41309589146314074</v>
      </c>
      <c r="E18" s="77">
        <f t="shared" si="8"/>
        <v>0.40355162686311119</v>
      </c>
      <c r="F18" s="73">
        <f t="shared" si="8"/>
        <v>0.47422478806819246</v>
      </c>
      <c r="G18" s="73">
        <f t="shared" si="8"/>
        <v>0.48302893844329481</v>
      </c>
      <c r="H18" s="73">
        <f t="shared" si="8"/>
        <v>0.44882496180815329</v>
      </c>
      <c r="I18" s="73">
        <f t="shared" si="8"/>
        <v>0.44355056183238101</v>
      </c>
      <c r="J18" s="73">
        <f t="shared" si="8"/>
        <v>0.43161404312618401</v>
      </c>
      <c r="K18" s="73">
        <f t="shared" si="8"/>
        <v>0.44266165945958708</v>
      </c>
      <c r="L18" s="73">
        <f t="shared" si="8"/>
        <v>0.44400114923871176</v>
      </c>
      <c r="M18" s="78">
        <f>IF(SUM(G18:L18)&gt;0,+AVERAGE(G18:L18),"-")</f>
        <v>0.44894688565138535</v>
      </c>
      <c r="N18" s="60"/>
    </row>
  </sheetData>
  <mergeCells count="2">
    <mergeCell ref="A1:M1"/>
    <mergeCell ref="A2:M2"/>
  </mergeCell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8E0668E3FACC0A4D909754AED2896FA5" ma:contentTypeVersion="10" ma:contentTypeDescription="Vytvoří nový dokument" ma:contentTypeScope="" ma:versionID="98d6cc77a46b5b92d15fcdff8b361900">
  <xsd:schema xmlns:xsd="http://www.w3.org/2001/XMLSchema" xmlns:xs="http://www.w3.org/2001/XMLSchema" xmlns:p="http://schemas.microsoft.com/office/2006/metadata/properties" xmlns:ns2="c901dcab-5c60-4e8e-adc9-0c7b361f0e15" xmlns:ns3="513a4330-68e5-46ad-8e16-8cb7e185a001" targetNamespace="http://schemas.microsoft.com/office/2006/metadata/properties" ma:root="true" ma:fieldsID="1a18521a795ce75b392771daa3c97262" ns2:_="" ns3:_="">
    <xsd:import namespace="c901dcab-5c60-4e8e-adc9-0c7b361f0e15"/>
    <xsd:import namespace="513a4330-68e5-46ad-8e16-8cb7e185a00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901dcab-5c60-4e8e-adc9-0c7b361f0e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13a4330-68e5-46ad-8e16-8cb7e185a001"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6B3C3A-2A8B-4B4C-9CE3-86B27004A8F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D665743A-9F60-4E61-AC6D-E44AAB01EE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901dcab-5c60-4e8e-adc9-0c7b361f0e15"/>
    <ds:schemaRef ds:uri="513a4330-68e5-46ad-8e16-8cb7e185a00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8765340-FA03-4D6E-89FC-E884B56C3E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8</vt:i4>
      </vt:variant>
    </vt:vector>
  </HeadingPairs>
  <TitlesOfParts>
    <vt:vector size="8" baseType="lpstr">
      <vt:lpstr>Components</vt:lpstr>
      <vt:lpstr>Measures</vt:lpstr>
      <vt:lpstr>T1 Milestones&amp;Targets</vt:lpstr>
      <vt:lpstr>T2 Green Digital &amp; Costs</vt:lpstr>
      <vt:lpstr>T3a Impact (qualitative)</vt:lpstr>
      <vt:lpstr>T3b Impact (quantitative)</vt:lpstr>
      <vt:lpstr>T4a Investment baseline Input</vt:lpstr>
      <vt:lpstr>T4b Investment baseline Display</vt:lpstr>
    </vt:vector>
  </TitlesOfParts>
  <Manager/>
  <Company>Ministerstvo průmyslu a obchodu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MPO</dc:creator>
  <cp:keywords/>
  <dc:description/>
  <cp:lastModifiedBy>Pápai Adam</cp:lastModifiedBy>
  <cp:revision/>
  <dcterms:created xsi:type="dcterms:W3CDTF">2021-05-05T21:06:18Z</dcterms:created>
  <dcterms:modified xsi:type="dcterms:W3CDTF">2021-09-08T10:42:03Z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0x0101008E0668E3FACC0A4D909754AED2896FA5</vt:lpwstr>
  </property>
  <property fmtid="{D5CDD505-2E9C-101B-9397-08002B2CF9AE}" pid="3" name="MSIP_Label_9b1b1a72-f92c-433c-88be-e9b6598285d3_Enabled">
    <vt:lpwstr>True</vt:lpwstr>
  </property>
  <property fmtid="{D5CDD505-2E9C-101B-9397-08002B2CF9AE}" pid="4" name="MSIP_Label_9b1b1a72-f92c-433c-88be-e9b6598285d3_SiteId">
    <vt:lpwstr>1f9775f0-c6d0-40f3-b27c-91cb5bbd294a</vt:lpwstr>
  </property>
  <property fmtid="{D5CDD505-2E9C-101B-9397-08002B2CF9AE}" pid="5" name="MSIP_Label_9b1b1a72-f92c-433c-88be-e9b6598285d3_ActionId">
    <vt:lpwstr>37ae4759-3d85-4c8f-a126-9c5a378c07fc</vt:lpwstr>
  </property>
  <property fmtid="{D5CDD505-2E9C-101B-9397-08002B2CF9AE}" pid="6" name="MSIP_Label_9b1b1a72-f92c-433c-88be-e9b6598285d3_Method">
    <vt:lpwstr>Privileged</vt:lpwstr>
  </property>
  <property fmtid="{D5CDD505-2E9C-101B-9397-08002B2CF9AE}" pid="7" name="MSIP_Label_9b1b1a72-f92c-433c-88be-e9b6598285d3_SetDate">
    <vt:lpwstr>2021-05-10T07:35:31Z</vt:lpwstr>
  </property>
  <property fmtid="{D5CDD505-2E9C-101B-9397-08002B2CF9AE}" pid="8" name="MSIP_Label_9b1b1a72-f92c-433c-88be-e9b6598285d3_Name">
    <vt:lpwstr>Pro vnitřní potřebu</vt:lpwstr>
  </property>
  <property fmtid="{D5CDD505-2E9C-101B-9397-08002B2CF9AE}" pid="9" name="MSIP_Label_9b1b1a72-f92c-433c-88be-e9b6598285d3_ContentBits">
    <vt:lpwstr>1</vt:lpwstr>
  </property>
</Properties>
</file>